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1207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Tabelle1!$B$1:$B$788</definedName>
    <definedName name="_GoBack" localSheetId="0">Tabelle1!$E$55</definedName>
  </definedNames>
  <calcPr calcId="125725" concurrentCalc="0"/>
</workbook>
</file>

<file path=xl/calcChain.xml><?xml version="1.0" encoding="utf-8"?>
<calcChain xmlns="http://schemas.openxmlformats.org/spreadsheetml/2006/main">
  <c r="D785" i="1"/>
  <c r="G785"/>
  <c r="G18"/>
  <c r="D7"/>
  <c r="G10"/>
  <c r="G774"/>
  <c r="D777"/>
  <c r="D12"/>
  <c r="G13"/>
  <c r="G763"/>
  <c r="D11"/>
  <c r="G12"/>
  <c r="D781"/>
  <c r="D8"/>
  <c r="G7"/>
  <c r="G3"/>
  <c r="G4"/>
  <c r="G5"/>
  <c r="G6"/>
  <c r="G8"/>
  <c r="G9"/>
  <c r="G11"/>
  <c r="G14"/>
  <c r="G15"/>
  <c r="G16"/>
  <c r="G1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4"/>
  <c r="G765"/>
  <c r="G766"/>
  <c r="G767"/>
  <c r="G768"/>
  <c r="G769"/>
  <c r="G770"/>
  <c r="G771"/>
  <c r="G772"/>
  <c r="G773"/>
  <c r="G775"/>
  <c r="G776"/>
  <c r="G777"/>
  <c r="G778"/>
  <c r="G779"/>
  <c r="G780"/>
  <c r="G781"/>
  <c r="G782"/>
  <c r="G783"/>
  <c r="G784"/>
  <c r="G786"/>
  <c r="G787"/>
  <c r="D23"/>
  <c r="D19"/>
  <c r="D710"/>
  <c r="D409"/>
  <c r="D4"/>
  <c r="D5"/>
  <c r="D137"/>
  <c r="D598"/>
  <c r="D602"/>
  <c r="D606"/>
  <c r="D473"/>
  <c r="D472"/>
  <c r="D471"/>
  <c r="D270"/>
  <c r="D52"/>
  <c r="D27"/>
  <c r="D24"/>
  <c r="D698"/>
  <c r="D697"/>
  <c r="D696"/>
  <c r="D695"/>
  <c r="D694"/>
  <c r="D693"/>
  <c r="D650"/>
  <c r="D651"/>
  <c r="D652"/>
  <c r="D649"/>
  <c r="D647"/>
  <c r="D646"/>
  <c r="D640"/>
  <c r="D639"/>
  <c r="D641"/>
  <c r="D642"/>
  <c r="D643"/>
  <c r="D644"/>
  <c r="D645"/>
  <c r="D633"/>
  <c r="D634"/>
  <c r="D635"/>
  <c r="D636"/>
  <c r="D637"/>
  <c r="D638"/>
  <c r="D632"/>
  <c r="D629"/>
  <c r="D626"/>
  <c r="D509"/>
  <c r="D507"/>
  <c r="D481"/>
  <c r="D482"/>
  <c r="D483"/>
  <c r="D484"/>
  <c r="D485"/>
  <c r="D486"/>
  <c r="D487"/>
  <c r="D488"/>
  <c r="D489"/>
  <c r="D490"/>
  <c r="D491"/>
  <c r="D492"/>
  <c r="D476"/>
  <c r="D477"/>
  <c r="D478"/>
  <c r="D479"/>
  <c r="D480"/>
  <c r="D475"/>
  <c r="D455"/>
  <c r="D454"/>
  <c r="D262"/>
  <c r="D253"/>
  <c r="D229"/>
  <c r="D452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4"/>
  <c r="D255"/>
  <c r="D256"/>
  <c r="D257"/>
  <c r="D258"/>
  <c r="D259"/>
  <c r="D260"/>
  <c r="D261"/>
  <c r="D263"/>
  <c r="D264"/>
  <c r="D265"/>
  <c r="D266"/>
  <c r="D267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9"/>
  <c r="D400"/>
  <c r="D401"/>
  <c r="D402"/>
  <c r="D403"/>
  <c r="D404"/>
  <c r="D405"/>
  <c r="D406"/>
  <c r="D407"/>
  <c r="D408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1"/>
  <c r="D453"/>
  <c r="D456"/>
  <c r="D457"/>
  <c r="D458"/>
  <c r="D459"/>
  <c r="D460"/>
  <c r="D461"/>
  <c r="D462"/>
  <c r="D465"/>
  <c r="D466"/>
  <c r="D467"/>
  <c r="D468"/>
  <c r="D469"/>
  <c r="D470"/>
  <c r="D474"/>
  <c r="D493"/>
  <c r="D494"/>
  <c r="D495"/>
  <c r="D496"/>
  <c r="D497"/>
  <c r="D498"/>
  <c r="D499"/>
  <c r="D500"/>
  <c r="D501"/>
  <c r="D502"/>
  <c r="D503"/>
  <c r="D504"/>
  <c r="D505"/>
  <c r="D506"/>
  <c r="D508"/>
  <c r="D510"/>
  <c r="D511"/>
  <c r="D512"/>
  <c r="D513"/>
  <c r="D514"/>
  <c r="D515"/>
  <c r="D516"/>
  <c r="D517"/>
  <c r="D518"/>
  <c r="D519"/>
  <c r="D520"/>
  <c r="D521"/>
  <c r="D522"/>
  <c r="D523"/>
  <c r="D524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9"/>
  <c r="D600"/>
  <c r="D601"/>
  <c r="D608"/>
  <c r="D609"/>
  <c r="D610"/>
  <c r="D612"/>
  <c r="D613"/>
  <c r="D614"/>
  <c r="D615"/>
  <c r="D616"/>
  <c r="D617"/>
  <c r="D618"/>
  <c r="D619"/>
  <c r="D620"/>
  <c r="D621"/>
  <c r="D622"/>
  <c r="D623"/>
  <c r="D624"/>
  <c r="D625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4"/>
  <c r="D675"/>
  <c r="D676"/>
  <c r="D677"/>
  <c r="D678"/>
  <c r="D679"/>
  <c r="D680"/>
  <c r="D681"/>
  <c r="D682"/>
  <c r="D683"/>
  <c r="D684"/>
  <c r="D685"/>
  <c r="D687"/>
  <c r="D688"/>
  <c r="D689"/>
  <c r="D690"/>
  <c r="D691"/>
  <c r="D692"/>
  <c r="D699"/>
  <c r="D700"/>
  <c r="D701"/>
  <c r="D702"/>
  <c r="D703"/>
  <c r="D704"/>
  <c r="D705"/>
  <c r="D706"/>
  <c r="D707"/>
  <c r="D708"/>
  <c r="D711"/>
  <c r="D712"/>
  <c r="D713"/>
  <c r="D714"/>
  <c r="D715"/>
  <c r="D716"/>
  <c r="D717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8"/>
  <c r="D779"/>
  <c r="D780"/>
  <c r="D782"/>
  <c r="D783"/>
  <c r="D784"/>
  <c r="D786"/>
  <c r="D787"/>
  <c r="D192"/>
  <c r="D191"/>
  <c r="D65"/>
  <c r="D66"/>
  <c r="D67"/>
  <c r="D68"/>
  <c r="D69"/>
  <c r="D70"/>
  <c r="D71"/>
  <c r="D72"/>
  <c r="D64"/>
  <c r="D51"/>
  <c r="D41"/>
  <c r="D42"/>
  <c r="D43"/>
  <c r="D44"/>
  <c r="D36"/>
  <c r="D37"/>
  <c r="D35"/>
  <c r="D21"/>
  <c r="D20"/>
  <c r="D156"/>
  <c r="D155"/>
  <c r="D167"/>
  <c r="D166"/>
  <c r="D165"/>
  <c r="D213"/>
  <c r="D214"/>
  <c r="D215"/>
  <c r="D216"/>
  <c r="D217"/>
  <c r="D218"/>
  <c r="D219"/>
  <c r="D220"/>
  <c r="D221"/>
  <c r="D222"/>
  <c r="D223"/>
  <c r="D224"/>
  <c r="D225"/>
  <c r="D226"/>
  <c r="D227"/>
  <c r="D2"/>
  <c r="D3"/>
  <c r="D6"/>
  <c r="D9"/>
  <c r="D10"/>
  <c r="D13"/>
  <c r="D14"/>
  <c r="D15"/>
  <c r="D16"/>
  <c r="D17"/>
  <c r="D18"/>
  <c r="D22"/>
  <c r="D25"/>
  <c r="D28"/>
  <c r="D31"/>
  <c r="D32"/>
  <c r="D33"/>
  <c r="D34"/>
  <c r="D45"/>
  <c r="D46"/>
  <c r="D48"/>
  <c r="D49"/>
  <c r="D50"/>
  <c r="D55"/>
  <c r="D56"/>
  <c r="D57"/>
  <c r="D58"/>
  <c r="D59"/>
  <c r="D60"/>
  <c r="D61"/>
  <c r="D62"/>
  <c r="D63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6"/>
  <c r="D138"/>
  <c r="D139"/>
  <c r="D140"/>
  <c r="D141"/>
  <c r="D143"/>
  <c r="D144"/>
  <c r="D145"/>
  <c r="D146"/>
  <c r="D147"/>
  <c r="D148"/>
  <c r="D149"/>
  <c r="D150"/>
  <c r="D151"/>
  <c r="D152"/>
  <c r="D153"/>
  <c r="D154"/>
  <c r="D157"/>
  <c r="D158"/>
  <c r="D160"/>
  <c r="D161"/>
  <c r="D162"/>
  <c r="D163"/>
  <c r="D164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</calcChain>
</file>

<file path=xl/sharedStrings.xml><?xml version="1.0" encoding="utf-8"?>
<sst xmlns="http://schemas.openxmlformats.org/spreadsheetml/2006/main" count="9443" uniqueCount="1909">
  <si>
    <r>
      <t>Château Margaux, AC/MC, Margaux,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</t>
    </r>
  </si>
  <si>
    <t>1 Dutzend Flaschen, 2005, OHK</t>
  </si>
  <si>
    <t>pro Dz.</t>
  </si>
  <si>
    <t>CHF</t>
  </si>
  <si>
    <t>7800-9000</t>
  </si>
  <si>
    <t>1 Dutzend Flaschen, 2009, OHK</t>
  </si>
  <si>
    <t>7200-8400</t>
  </si>
  <si>
    <r>
      <t>Château Latour, AC/MC, Pauillac,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</t>
    </r>
  </si>
  <si>
    <t>9000-10800</t>
  </si>
  <si>
    <t>1 Dutzend Flaschen, 2010, OHK</t>
  </si>
  <si>
    <t>12000-15000</t>
  </si>
  <si>
    <r>
      <t>Château Mouton Rothschild, AC/MC, Pauillac,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</t>
    </r>
  </si>
  <si>
    <t>1 Dutzend Flaschen, 2006, OHK</t>
  </si>
  <si>
    <t>5040-7200</t>
  </si>
  <si>
    <r>
      <t>Château Lafite Rothschild, AC/MC, Pauillac,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</t>
    </r>
  </si>
  <si>
    <t>2 Flaschen, 1985</t>
  </si>
  <si>
    <t>pro Lot</t>
  </si>
  <si>
    <t>800-1200</t>
  </si>
  <si>
    <t>8400-10800</t>
  </si>
  <si>
    <r>
      <t>Château Léoville Las Cases, AC/MC, St. Julien,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</si>
  <si>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t>1 Dutzend Flaschen, 2002, OHK</t>
  </si>
  <si>
    <t>1800-2400</t>
  </si>
  <si>
    <r>
      <t>Château Ducru Beaucaillou, AC/MC, St. Julien,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</si>
  <si>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1 Dutzend Flaschen, 2010, 6er OHK</t>
  </si>
  <si>
    <t>2040-2640</t>
  </si>
  <si>
    <r>
      <t>Château Montrose, AC/MC, St. Estèphe,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</si>
  <si>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t>2400-3000</t>
  </si>
  <si>
    <t>Château La Mission Haut-Brion, AC/MC, Pessac Léognan, cru classé</t>
  </si>
  <si>
    <t>6000-7800</t>
  </si>
  <si>
    <t>4800-5400</t>
  </si>
  <si>
    <r>
      <t>Château Haut-Brion, AC/MC, Pessac Léognan,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</t>
    </r>
  </si>
  <si>
    <t>7200-9000</t>
  </si>
  <si>
    <r>
      <t>Château Troplong Mondot,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(B)</t>
    </r>
  </si>
  <si>
    <t>6 Flaschen, 2005, OHK</t>
  </si>
  <si>
    <t>2160-2400</t>
  </si>
  <si>
    <t xml:space="preserve">Château Pavie Decesse, AC/MC, St. Emilion, grand cru classé </t>
  </si>
  <si>
    <t>1 Dutzend Flaschen, 2000, OHK</t>
  </si>
  <si>
    <t>1320-1640</t>
  </si>
  <si>
    <t xml:space="preserve">Château Pavie, AC/MC, St. Emilion, grand cru classé </t>
  </si>
  <si>
    <t>4200-5400</t>
  </si>
  <si>
    <r>
      <t>Château Ausone,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(A)</t>
    </r>
  </si>
  <si>
    <t>1 Dutzend Flaschen, 2006, 6er OHK</t>
  </si>
  <si>
    <t>7200-9600</t>
  </si>
  <si>
    <t>6 Flaschen, 2010, OHK</t>
  </si>
  <si>
    <t>1 Dutzend Flaschen, 2011, 6er OHK</t>
  </si>
  <si>
    <t>4800-6000</t>
  </si>
  <si>
    <t>Château L’Eglise Clinet, AC/MC, Pomerol</t>
  </si>
  <si>
    <t>3600-4500</t>
  </si>
  <si>
    <t>Château Lafleur, AC/MC, Pomerol, grand cru exceptionnel</t>
  </si>
  <si>
    <t>13200-16800</t>
  </si>
  <si>
    <t>Château Pétrus, AC/MC, Pomerol, grand cru exceptionnel</t>
  </si>
  <si>
    <t>20400-24000</t>
  </si>
  <si>
    <t>6 Flaschen, 2012, OHK</t>
  </si>
  <si>
    <t>1350-1800</t>
  </si>
  <si>
    <t>Ornellaia, MO/DOC, Bolgheri, Tenuta dell’Ornellaia</t>
  </si>
  <si>
    <t>6 Flaschen, 2008, OHK</t>
  </si>
  <si>
    <t>720-960</t>
  </si>
  <si>
    <t>Total 6 Flaschen, 2014</t>
  </si>
  <si>
    <t>660-900</t>
  </si>
  <si>
    <t>Total 6 Flaschen, 2015</t>
  </si>
  <si>
    <t>1 Magnumflasche, 2012, OHK</t>
  </si>
  <si>
    <t>400-600</t>
  </si>
  <si>
    <t>600-900</t>
  </si>
  <si>
    <t xml:space="preserve">Meursault, AC/MO, Côte de Beaune, Domaine Arnaud Ente </t>
  </si>
  <si>
    <t>5 Flaschen, 2014</t>
  </si>
  <si>
    <t>1500-2000</t>
  </si>
  <si>
    <t>2000-2500</t>
  </si>
  <si>
    <t>2 Magnumflaschen, 2010, OHK</t>
  </si>
  <si>
    <t>1600-2400</t>
  </si>
  <si>
    <t>4 Flaschen, 2014</t>
  </si>
  <si>
    <t>1500-2100</t>
  </si>
  <si>
    <t>1 Flasche, 2014, OHK</t>
  </si>
  <si>
    <t>1200-1800</t>
  </si>
  <si>
    <t>1 Magnumflasche, 2009</t>
  </si>
  <si>
    <t>750-1000</t>
  </si>
  <si>
    <r>
      <t>Vosne-Romanée « Aux Cros Parentoux », AC/MO, Côte de Nuits,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Emmanuel Rouget</t>
    </r>
  </si>
  <si>
    <t>2200-3000</t>
  </si>
  <si>
    <t>Échezeaux, AC/MO, Côte de Nuits, Grand cru, Emmanuel Rouget</t>
  </si>
  <si>
    <t>1000-1500</t>
  </si>
  <si>
    <t>Chambertin, AC/MO, Côte de Nuits, Grand cru, Armand Rousseau</t>
  </si>
  <si>
    <t>1 Flasche, 2009</t>
  </si>
  <si>
    <t>1500-1800</t>
  </si>
  <si>
    <t>1200-1600</t>
  </si>
  <si>
    <t>3 Flaschen, 2005</t>
  </si>
  <si>
    <t>450-660</t>
  </si>
  <si>
    <t>350-500</t>
  </si>
  <si>
    <t>1 Magnumflasche, 2007</t>
  </si>
  <si>
    <t>300-400</t>
  </si>
  <si>
    <t>2 Flaschen, 2007</t>
  </si>
  <si>
    <t>360-500</t>
  </si>
  <si>
    <t>600-800</t>
  </si>
  <si>
    <t>3 Flaschen, 2010</t>
  </si>
  <si>
    <t>900-1350</t>
  </si>
  <si>
    <t>Dominus, MO, Napa Valley, Dominus Estate, Christian Moueix</t>
  </si>
  <si>
    <t xml:space="preserve">1 Magnumflasche, 2008 </t>
  </si>
  <si>
    <t>400-500</t>
  </si>
  <si>
    <t xml:space="preserve">3 Flaschen, 2009 </t>
  </si>
  <si>
    <t>750-1050</t>
  </si>
  <si>
    <t>Cabernet Sauvignon « RBS »,MO, Napa Valley, Schrader Cellars</t>
  </si>
  <si>
    <t>Cabernet Sauvignon « CCS »,MO, Napa Valley, Schrader Cellars</t>
  </si>
  <si>
    <t>900-1200</t>
  </si>
  <si>
    <t>Cabernet Sauvignon « T6 », MO, Napa Valley, Schrader Cellars</t>
  </si>
  <si>
    <t>3 Flaschen, 2009</t>
  </si>
  <si>
    <t>Cabernet Sauvignon « Hillside Select », MO, Napa Valley, Shafer Vineyards</t>
  </si>
  <si>
    <t>450-600</t>
  </si>
  <si>
    <t>1 Magnumflasche, 2010</t>
  </si>
  <si>
    <t>800-1000</t>
  </si>
  <si>
    <t>Cabernet Sauvignon « Social Currency », MO, Napa Valley, Dakota Shy</t>
  </si>
  <si>
    <t>1 Magnumlasche, 2014</t>
  </si>
  <si>
    <t>500-700</t>
  </si>
  <si>
    <t>Pinot Noir « Three Sisters Vineyard », MO, Sonoma County, Marcassin</t>
  </si>
  <si>
    <t>120-200</t>
  </si>
  <si>
    <t>Pinot Noir « Marcassin Vineyard », MO, Sonoma Coast, Marcassin</t>
  </si>
  <si>
    <t>1 Flasche, 2010</t>
  </si>
  <si>
    <t>180-250</t>
  </si>
  <si>
    <t>Sine Qua Non Grenache « The Line », MO, Kalifornien, Sine Qua Non</t>
  </si>
  <si>
    <t>3 Flaschen, 2008</t>
  </si>
  <si>
    <t>2 Flaschen, 2009</t>
  </si>
  <si>
    <t>Sine Qua Non Grenache «Upside-Down», MO, Kalifornien, Sine Qua Non</t>
  </si>
  <si>
    <t>1 Magnumflasche, 2008</t>
  </si>
  <si>
    <t>2700-3500</t>
  </si>
  <si>
    <t>1 Magnumflasche, 2012</t>
  </si>
  <si>
    <t>3300-4500</t>
  </si>
  <si>
    <t>1 Magnumflasche, 2013</t>
  </si>
  <si>
    <t>3000-4000</t>
  </si>
  <si>
    <t>1 Flasche, 2012</t>
  </si>
  <si>
    <t xml:space="preserve">Richebourg, AC/MO, Côte de Nuits, Grand cru, Domaine Romanée-Conti </t>
  </si>
  <si>
    <t>1800-2500</t>
  </si>
  <si>
    <t>1500-2200</t>
  </si>
  <si>
    <t xml:space="preserve">La Tâche, AC/MO, Côte de Nuits, Grand cru, Domaine Romanée-Conti </t>
  </si>
  <si>
    <t>12500-15000</t>
  </si>
  <si>
    <t>Double Diamond « BomberX », MO, Napa Valley, Schrader Cellars</t>
  </si>
  <si>
    <t>6 Flaschen, 2010</t>
  </si>
  <si>
    <t>750-900</t>
  </si>
  <si>
    <t>Cabernet Sauvignon « Georges III », MO, Napa Valley, Schrader Cellars</t>
  </si>
  <si>
    <t>1 Flasche, 2006 (Parker 98)</t>
  </si>
  <si>
    <t>250-350</t>
  </si>
  <si>
    <t>3 Flaschen, 2007</t>
  </si>
  <si>
    <t>810-1050</t>
  </si>
  <si>
    <t>1 Flasche, 2005 (Parker 96+)</t>
  </si>
  <si>
    <t>3 Flaschen, 2006 (Parker 98)</t>
  </si>
  <si>
    <t>1050-1350</t>
  </si>
  <si>
    <t>3 Flaschen, 2007 (Parker 96+)</t>
  </si>
  <si>
    <t>1200-1500</t>
  </si>
  <si>
    <t xml:space="preserve">3 Flaschen, 2008 (Parker 98+) </t>
  </si>
  <si>
    <t>3 Flaschen, 2009 (Parker 95)</t>
  </si>
  <si>
    <t>810-1350</t>
  </si>
  <si>
    <t>Cabernet Sauvignon « RBS », MO, Napa Valley, Schrader Cellars</t>
  </si>
  <si>
    <t>1 Flasche, 2005 (Parker 96)</t>
  </si>
  <si>
    <t>3 Flasche, 2006 (Parker 99)</t>
  </si>
  <si>
    <t>2 Flaschen, 2007 (Parker 99)</t>
  </si>
  <si>
    <t>1 Flasche, 2008 (Parker 97)</t>
  </si>
  <si>
    <t>3 Flaschen, 2009 (Parker 96)</t>
  </si>
  <si>
    <t>2 Flasche, 2005 (Parker 95)</t>
  </si>
  <si>
    <t>540-700</t>
  </si>
  <si>
    <t>330-400</t>
  </si>
  <si>
    <t>2 Flaschen, 2007 (Parker 97+)</t>
  </si>
  <si>
    <t>3 Flaschen, 2008 (Parker 99)</t>
  </si>
  <si>
    <t>990-1200</t>
  </si>
  <si>
    <t>Cabernet Sauvignon « CCS », MO, Napa Valley, Schrader Cellars</t>
  </si>
  <si>
    <t>3 Flaschen, 2005 (Parker 100)</t>
  </si>
  <si>
    <t>2 Flaschen, 2006 (Parker 100)</t>
  </si>
  <si>
    <t>1 Flasche, 2007 (Parker 100)</t>
  </si>
  <si>
    <t>3 Flaschen, 2008 (Parker 100)</t>
  </si>
  <si>
    <t>1650-2100</t>
  </si>
  <si>
    <t>1 Flasche, 2009 (Parker 96+)</t>
  </si>
  <si>
    <t>Cabernet Sauvignon « Old Sparky », MO, Napa Valley, Schrader Cellars</t>
  </si>
  <si>
    <t>1 Magnumflasche, 2007 (Parker 100)</t>
  </si>
  <si>
    <t>1 Magnumflasche, 2008 (Parker 100)</t>
  </si>
  <si>
    <t>1100-1500</t>
  </si>
  <si>
    <t>1 Magnumflasche, 2009 (Parker 97)</t>
  </si>
  <si>
    <t>1 Magnumflasche, 2010 (Parker 98)</t>
  </si>
  <si>
    <t>Brunello riserva « Case Basse » MO/DOCG, Toscana, Gianfranco Soldera</t>
  </si>
  <si>
    <t>6 Flaschen, 1999, OC</t>
  </si>
  <si>
    <t>390-540</t>
  </si>
  <si>
    <t>Saffredi, MO/IGT, Toscana, Fattoria Le Pupille</t>
  </si>
  <si>
    <t>6 Flaschen, 2004, OHK</t>
  </si>
  <si>
    <t>420-540</t>
  </si>
  <si>
    <t xml:space="preserve">Petit Verdot/Sangiovese « Dofana », MO/IGT, Toscana, Fattoria Cresti </t>
  </si>
  <si>
    <t>5 Flaschen, 2006</t>
  </si>
  <si>
    <t>Kurni, MO/IGT, Marche, Oasi degli Angeli</t>
  </si>
  <si>
    <t>1 Magnumflasche, 2000</t>
  </si>
  <si>
    <t>150-200</t>
  </si>
  <si>
    <t>1 Flasche, 2001</t>
  </si>
  <si>
    <t>70-100</t>
  </si>
  <si>
    <t>4 Flaschen, 2003</t>
  </si>
  <si>
    <t>280-360</t>
  </si>
  <si>
    <t>6 Flaschen, 2004</t>
  </si>
  <si>
    <t>540-720</t>
  </si>
  <si>
    <t>6 Flaschen, 2004, OC</t>
  </si>
  <si>
    <t>Grappa « Levi », DO/MO, Piemont, Romano Levi</t>
  </si>
  <si>
    <t>Total 5 Flaschen, 0.7 Liter</t>
  </si>
  <si>
    <t>Armagnac « Etchart », AC/CH, Armagnac, Cie des Grands Armagnacs</t>
  </si>
  <si>
    <t>1 Flasche 1939, Niv HS/TS</t>
  </si>
  <si>
    <t>200-500</t>
  </si>
  <si>
    <t>Opus One, MO, Napa Valley, Mondavi &amp; Rothschild</t>
  </si>
  <si>
    <t>1 Flasche, 1979 (rar, 1. Jahrgang)</t>
  </si>
  <si>
    <t>300-500</t>
  </si>
  <si>
    <t>White blend « La Proportion Dorée », MO, Sonoma Valley, Morlet</t>
  </si>
  <si>
    <t>1 Flasche, 2015</t>
  </si>
  <si>
    <t>3 Flaschen, 2015</t>
  </si>
  <si>
    <t>El Desafio de Jonata, MO, Central Coast, Jonata</t>
  </si>
  <si>
    <t>6 Flaschen, 2013 (Parker 96+)</t>
  </si>
  <si>
    <t xml:space="preserve">Proprietary red « The Bard », MO, Napa Valley, Realm Cellars </t>
  </si>
  <si>
    <t>5 Flasche, 2013, in OC (Parker 100)</t>
  </si>
  <si>
    <t>1250-1750</t>
  </si>
  <si>
    <t>Château Péby Faugères, AC/MC, St. Emilion, grand cru classé</t>
  </si>
  <si>
    <t>1 Magnumflasche, 2005 (Parker 100)</t>
  </si>
  <si>
    <t>270-350</t>
  </si>
  <si>
    <t xml:space="preserve">Château Monbrison, AC/MC, Margaux, cru bourgeois  </t>
  </si>
  <si>
    <t>9 Flaschen, 2001</t>
  </si>
  <si>
    <t>315-405</t>
  </si>
  <si>
    <r>
      <t>Château Margaux, AC/MC, Margaux,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 </t>
    </r>
  </si>
  <si>
    <t>6 Flaschen, 1998, OHK</t>
  </si>
  <si>
    <t>1980-2400</t>
  </si>
  <si>
    <r>
      <t>Château Cos d’Estournel, AC/MC, St. Estèphe,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</si>
  <si>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6 Flaschen, 1998</t>
  </si>
  <si>
    <t>480-600</t>
  </si>
  <si>
    <r>
      <t>Château Figeac,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(B)</t>
    </r>
  </si>
  <si>
    <t>3 Flaschen, 2000</t>
  </si>
  <si>
    <t>Château Tronquoy-Lalande, AC/MC, St. Estèphe, cru bourgeois</t>
  </si>
  <si>
    <t>3 Magnumflaschen, 2000, OHK</t>
  </si>
  <si>
    <t>180-240</t>
  </si>
  <si>
    <r>
      <t>Château Lynch Bages, AC/MC, Pauillac, 5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</si>
  <si>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r>
      <t>Château Palmer, AC/MC, Margaux, 3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</si>
  <si>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2 Flaschen, 2000</t>
  </si>
  <si>
    <t>400-550</t>
  </si>
  <si>
    <t>510-660</t>
  </si>
  <si>
    <t>1 Flasche, 2000 (Parker 99)</t>
  </si>
  <si>
    <t>700-900</t>
  </si>
  <si>
    <t>1 Flasche, 2000 (Parker 96+)</t>
  </si>
  <si>
    <t>1400-1800</t>
  </si>
  <si>
    <t>1 Flasche, 2000 (Parker 98+)</t>
  </si>
  <si>
    <t>1250-1700</t>
  </si>
  <si>
    <r>
      <t>Château Latour, AC/MC, Pauillac,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</t>
    </r>
  </si>
  <si>
    <t>1 Flasche, 2000 (Parker 98)</t>
  </si>
  <si>
    <t>Château La Mission Haut Brion, AC/MC, Pessac Léognan, cru classé</t>
  </si>
  <si>
    <t>1 Flasche, 2000 (Parker 100)</t>
  </si>
  <si>
    <r>
      <t>Château Haut Brion, AC/MC, Pessac-Léognan,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</t>
    </r>
  </si>
  <si>
    <t>1 Flasche, 2000 (Parker 99+)</t>
  </si>
  <si>
    <t xml:space="preserve">Château Péby-Faugères AC/MC, St. Emilion, grand cru classé </t>
  </si>
  <si>
    <t>Château Fleur-Pétrus, AC/MC, Pomerol</t>
  </si>
  <si>
    <t>650-900</t>
  </si>
  <si>
    <r>
      <t>Château Angélus,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(A)</t>
    </r>
  </si>
  <si>
    <t>850-1200</t>
  </si>
  <si>
    <r>
      <t>Château Cheval Blanc,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</t>
    </r>
  </si>
  <si>
    <t>800-1100</t>
  </si>
  <si>
    <t>6 Flaschen, 2000, OHK (Parker 100)</t>
  </si>
  <si>
    <t>19800-24000</t>
  </si>
  <si>
    <t>Château Le Pin, AC/MC, Pomerol, grand cru exceptionnel</t>
  </si>
  <si>
    <t>1 Flasche, 2010, OHK (Parker 100)</t>
  </si>
  <si>
    <t>3000-3600</t>
  </si>
  <si>
    <t>2640-3000</t>
  </si>
  <si>
    <t>6 Flaschen, 2000, OHK (Parker 97)</t>
  </si>
  <si>
    <t>1200-1440</t>
  </si>
  <si>
    <r>
      <t>Château Pichon Baron, AC/FB, Pauillac,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</si>
  <si>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1080-1320</t>
  </si>
  <si>
    <r>
      <t>Château Léoville Barton, AC/MC, St. Julien,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</si>
  <si>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t>6 Flaschen, 2000, OHK (Parker 95+)</t>
  </si>
  <si>
    <t>600-840</t>
  </si>
  <si>
    <r>
      <t>Château Léoville Poyferre, AC/MC, St. Julien,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</si>
  <si>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t>780-900</t>
  </si>
  <si>
    <t>2760-3000</t>
  </si>
  <si>
    <r>
      <t>Château Canon La Gaffelière,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(B)</t>
    </r>
  </si>
  <si>
    <t>1920-2400</t>
  </si>
  <si>
    <t>6 Flaschen, 2001, OHK</t>
  </si>
  <si>
    <t>Sassicaia, MO/DOC, Bolgheri, Tenuta San Guido</t>
  </si>
  <si>
    <t>6 Flaschen, 2006, OHK</t>
  </si>
  <si>
    <t>960-1200</t>
  </si>
  <si>
    <t>Pingus, MO/DOCa, Ribera del Duero, Peter Sisseck</t>
  </si>
  <si>
    <t>1 Flasche, 2000</t>
  </si>
  <si>
    <t>Ridge Monte Bello. MO, Santa Cruz Mountains, Ridge Vineyards</t>
  </si>
  <si>
    <t>360-450</t>
  </si>
  <si>
    <t>Shiraz „Hill of Grace”, MO, Eden Valley, Henschke Winery</t>
  </si>
  <si>
    <t>1 Flasche, 1998, OHK (Parker 97)</t>
  </si>
  <si>
    <t xml:space="preserve">1 Flasche, 1998, OHK </t>
  </si>
  <si>
    <t xml:space="preserve">Astralis, MO, McLaren Vale, Clarendon Hills </t>
  </si>
  <si>
    <t>6 Flaschen, 1999, OHK</t>
  </si>
  <si>
    <t>Shiraz “Attunga”, Skillogalee Valley, Kilikanoon</t>
  </si>
  <si>
    <t>6 Flaschen, 2010, OC (Parker 97+)</t>
  </si>
  <si>
    <t>450-540</t>
  </si>
  <si>
    <t xml:space="preserve">6 Flaschen, 2010, OC </t>
  </si>
  <si>
    <t>Shiraz “Crow Hurst”, Skillogalee Valley, Kilikanoon</t>
  </si>
  <si>
    <t>6 Flaschen, 2010, OC (Parker 96+)</t>
  </si>
  <si>
    <t>240-360</t>
  </si>
  <si>
    <t>Chardonnay « Boar’s View », MO, Sonoma, Schrader Cellars</t>
  </si>
  <si>
    <t>6 Flaschen, 2014, OC</t>
  </si>
  <si>
    <t>1620-1920</t>
  </si>
  <si>
    <t>Pinot Noir « Boar’s View », MO, Sonoma, Schrader Cellars</t>
  </si>
  <si>
    <t>6 Flaschen, 2013, OC</t>
  </si>
  <si>
    <t>3 Flaschen, 2014, in OC</t>
  </si>
  <si>
    <t>480-660</t>
  </si>
  <si>
    <t>Pinot Noir « CIRQ Threehouse », MO, Russian River, CIRQ Estate</t>
  </si>
  <si>
    <t>Cardinale  « Proprietary Red », MO, Napa Valley, Cardinale</t>
  </si>
  <si>
    <t>720-900</t>
  </si>
  <si>
    <t>Merlot « Rive Droite », MO, Napa Valley, Blankiet Estate</t>
  </si>
  <si>
    <t>6 Flaschen, 2005</t>
  </si>
  <si>
    <t>6 Flaschen, 2006</t>
  </si>
  <si>
    <t>360-480</t>
  </si>
  <si>
    <t>Merlot « Paradise Hills », MO, Napa Valley, Blankiet Estate</t>
  </si>
  <si>
    <t>6 Flaschen, 2002</t>
  </si>
  <si>
    <t>Cabernet Sauvignon “Paradise Hills“, MO, Napa Valley, Blankiet Estate</t>
  </si>
  <si>
    <t>600-780</t>
  </si>
  <si>
    <t>6 Flaschen, 2004, in OC</t>
  </si>
  <si>
    <t>660-840</t>
  </si>
  <si>
    <t>6 Flaschen, 2005, in OC</t>
  </si>
  <si>
    <t>Blankiet Estate “Paradise Hills Vineyard“, MO, Napa Valley, Blankiet Estate</t>
  </si>
  <si>
    <t>9 Flaschen, 2006, in OC</t>
  </si>
  <si>
    <t>Vérité « La Joie », MO, Sonoma County, Vérité Wines</t>
  </si>
  <si>
    <t>6 Flaschen, 2013, OHK (Parker 100)</t>
  </si>
  <si>
    <t>Vérité « La Muse », MO, Sonoma County, Vérité Wines</t>
  </si>
  <si>
    <t>Vérité « Le Desir », MO, Sonoma County, Vérité Wines</t>
  </si>
  <si>
    <t>6 Flaschen, 2013, OHK (Parker 99)</t>
  </si>
  <si>
    <t>Proprietary Red, MO, Napa Valley, Continuum</t>
  </si>
  <si>
    <t>1 Imperialflasche, 2013, OHK</t>
  </si>
  <si>
    <t xml:space="preserve">1500-2000 </t>
  </si>
  <si>
    <t>1 Flasche, 1997 (Parker 99)</t>
  </si>
  <si>
    <t>5 Flaschen, 2005</t>
  </si>
  <si>
    <t>200-300</t>
  </si>
  <si>
    <t>6 Flaschen, 2008</t>
  </si>
  <si>
    <t>Château l’Hermitage, AC/MC, St. Emilion, grand cru classé</t>
  </si>
  <si>
    <t>Lupicaia, MO/DOC, Toscana, Castello del Terriccio</t>
  </si>
  <si>
    <t>6 Flaschen, 1999 OHK</t>
  </si>
  <si>
    <t>Redigaffi, MO/IGT, Toscana, Tua Rita</t>
  </si>
  <si>
    <t>1 Magnumflasche, 2007, OHK</t>
  </si>
  <si>
    <t>Messorio, MO/IGT, Bolgheri, Azienda Le Macchiole</t>
  </si>
  <si>
    <t>3 Flaschen, 2002, OHK</t>
  </si>
  <si>
    <t>210-300</t>
  </si>
  <si>
    <t>6 Flaschen, 2002, OHK</t>
  </si>
  <si>
    <t>420-600</t>
  </si>
  <si>
    <t>Serra Monte, MO/IGT, Calabria, Terre di Balbia</t>
  </si>
  <si>
    <t>5 Flaschen, 2006, in OHK</t>
  </si>
  <si>
    <t>100-150</t>
  </si>
  <si>
    <t>Château La Serre, AC/MC, St. Emilion, grand cru</t>
  </si>
  <si>
    <t>240-330</t>
  </si>
  <si>
    <t>1 Flasche, 1986</t>
  </si>
  <si>
    <t>1 Flasche, 1988 (E-leicht befleckt)</t>
  </si>
  <si>
    <t>4 Flaschen, 1998(1xE-leicht befleckt)</t>
  </si>
  <si>
    <t>3 Flaschen, 1999 (1x E- leicht zer.)</t>
  </si>
  <si>
    <r>
      <t>Château Pichon Lalande, AC/MC, Pauillac,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</si>
  <si>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5 Flaschen, 2003 (3x E-leicht zerkr.)</t>
  </si>
  <si>
    <t>500-650</t>
  </si>
  <si>
    <t>6 Flaschen, 2003</t>
  </si>
  <si>
    <t>5 Flaschen, 2009</t>
  </si>
  <si>
    <t>600-750</t>
  </si>
  <si>
    <t>1 Flasche, 1998</t>
  </si>
  <si>
    <t>650-800</t>
  </si>
  <si>
    <t>6 Flaschen, 1986, Niv. TS</t>
  </si>
  <si>
    <t>4200-6000</t>
  </si>
  <si>
    <t>6 Flaschen, 1986, Niv. N</t>
  </si>
  <si>
    <t>4500-6000</t>
  </si>
  <si>
    <t>1 Flasche, 1995.</t>
  </si>
  <si>
    <t>1300-1800</t>
  </si>
  <si>
    <t>2 Flaschen, 1996</t>
  </si>
  <si>
    <t>4 Flaschen, 1998</t>
  </si>
  <si>
    <t>1 Flasche, 1982, Niv. HS/TS (P. 100)</t>
  </si>
  <si>
    <t>1 Flasche, 1998, E-leicht ver.</t>
  </si>
  <si>
    <t>350-450</t>
  </si>
  <si>
    <t>1 Magnumflasche, 2004</t>
  </si>
  <si>
    <t>2 Flaschen, 1995</t>
  </si>
  <si>
    <t>120-180</t>
  </si>
  <si>
    <r>
      <t>Château Calon Ségur, AC/MC, St. Estèphe,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</si>
  <si>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140-200</t>
  </si>
  <si>
    <t>2 Flaschen, 1986</t>
  </si>
  <si>
    <t>3 Flaschen, 1988</t>
  </si>
  <si>
    <t>1 Flasche, 1989</t>
  </si>
  <si>
    <t>1250-1600</t>
  </si>
  <si>
    <t xml:space="preserve">Clos St. Julien, AC/MC, St. Emilion, grand cru  </t>
  </si>
  <si>
    <t>1 Flasche, 1998 (E-vergilbt)</t>
  </si>
  <si>
    <t>Château Trotanoy, AC/MC, Pomerol, grand cru exceptionnel</t>
  </si>
  <si>
    <t>540-750</t>
  </si>
  <si>
    <t>Château Fleur-Pétrus, AC/MC, Pomerol, grand cru exceptionnel</t>
  </si>
  <si>
    <t>Mas Doix, MO/DOCa, Priorat, Cellers Mas Doix 2004 (1x E-verschmutzt)</t>
  </si>
  <si>
    <t>Quinta Sardonia, MO/DOCa, Ribera del Duero, Peter Sisseck 2004 (1)</t>
  </si>
  <si>
    <t>Clos Mogador, MO/DOCa, Priorat, Rene Barbier, Clos Mogador 2005 (1)</t>
  </si>
  <si>
    <t>Perlarena, MO/DOCa, Rioja, Dominio del Bendito 2006 (1)</t>
  </si>
  <si>
    <t>Pagos Viejos, MO/DOCa, Rioja, Bodegas Artadi 2004 (2)</t>
  </si>
  <si>
    <t>6 Flaschen, 2004-2006</t>
  </si>
  <si>
    <t>300-450</t>
  </si>
  <si>
    <t>Haçienda Monasterio « Reserva », MO/DOCa, Ribera del Duero</t>
  </si>
  <si>
    <t>6 Flaschen, 2008, OC</t>
  </si>
  <si>
    <t>Pruno, MO/DO, Ribera del Duero, Finca Villacreces</t>
  </si>
  <si>
    <t>9 Flaschen, 2014, 6er OC</t>
  </si>
  <si>
    <t>1 Dutzend Flaschen, 2014, 6er OC</t>
  </si>
  <si>
    <t>Quinta Sardonia « QS », MO/DOCa, Sardôn de Duero, Bodegas QS</t>
  </si>
  <si>
    <t>9 Flaschen, 2010, 6er OC</t>
  </si>
  <si>
    <t>270-360</t>
  </si>
  <si>
    <t>1 Dutzend Flaschen, 2011, 6er OC</t>
  </si>
  <si>
    <t>Prima, MO/DO, Toro, Bodegas y Viñedos San Roman</t>
  </si>
  <si>
    <t>1 Dutzend Flaschen, 2013, OC</t>
  </si>
  <si>
    <t>18 Flaschen, 2013, 6er OC</t>
  </si>
  <si>
    <t>180-270</t>
  </si>
  <si>
    <t>Gago « Cosecha », MO/DO, Toro, Telmo Rodrigues</t>
  </si>
  <si>
    <t>Camins del Prorat, MO/DOCa, Priorat, Alvaro Palacios</t>
  </si>
  <si>
    <t>6 Flaschen, 2015, OC</t>
  </si>
  <si>
    <t>90-150</t>
  </si>
  <si>
    <t>1 Dutzend Flaschen, 2015, OC</t>
  </si>
  <si>
    <t>180-300</t>
  </si>
  <si>
    <t xml:space="preserve">Finca Dofi, MO/DOCa, Priorat, Alvaro Palacios </t>
  </si>
  <si>
    <t>150-210</t>
  </si>
  <si>
    <t>Petalos del Bierzo, MO/DO, Bierzo, Descendientes de J. Palacios</t>
  </si>
  <si>
    <t>1 Dutzend Flaschen, 2011, OC</t>
  </si>
  <si>
    <t xml:space="preserve">Clos d’Agon tinto, MO/DOCa, Calonge, Cellers Mas Gil </t>
  </si>
  <si>
    <t>6 Flaschen, 2000, OHK</t>
  </si>
  <si>
    <t>Schwarz-Weiss, AC/MO, Burgenland, Johann Schwarz</t>
  </si>
  <si>
    <t>Schwarz-Rot, AC/MO, Burgenland, Johann Schwarz</t>
  </si>
  <si>
    <t>6 Flaschen, 2012, OC</t>
  </si>
  <si>
    <r>
      <t>Cuvée</t>
    </r>
    <r>
      <rPr>
        <sz val="12"/>
        <color theme="1"/>
        <rFont val="Museo Sans 100"/>
        <family val="3"/>
      </rPr>
      <t xml:space="preserve"> </t>
    </r>
    <r>
      <rPr>
        <b/>
        <sz val="12"/>
        <color theme="1"/>
        <rFont val="Museo Sans 100"/>
        <family val="3"/>
      </rPr>
      <t>Salzberg, DAC/MO, Burgenland, Gernot Heinrich</t>
    </r>
  </si>
  <si>
    <t>6 Magnumflaschen, 2012, OC</t>
  </si>
  <si>
    <r>
      <t>Cuvée</t>
    </r>
    <r>
      <rPr>
        <sz val="12"/>
        <color theme="1"/>
        <rFont val="Museo Sans 100"/>
        <family val="3"/>
      </rPr>
      <t xml:space="preserve"> </t>
    </r>
    <r>
      <rPr>
        <b/>
        <sz val="12"/>
        <color theme="1"/>
        <rFont val="Museo Sans 100"/>
        <family val="3"/>
      </rPr>
      <t>Kerschbaum, AC/MO, Burgenland, Paul Kerschbaum</t>
    </r>
  </si>
  <si>
    <t>6 Flaschen, 2011, OHK</t>
  </si>
  <si>
    <r>
      <t>Cuvée</t>
    </r>
    <r>
      <rPr>
        <sz val="12"/>
        <color theme="1"/>
        <rFont val="Museo Sans 100"/>
        <family val="3"/>
      </rPr>
      <t xml:space="preserve"> </t>
    </r>
    <r>
      <rPr>
        <b/>
        <sz val="12"/>
        <color theme="1"/>
        <rFont val="Museo Sans 100"/>
        <family val="3"/>
      </rPr>
      <t>G, DAC/MO, Burgenland, Gesellmann</t>
    </r>
  </si>
  <si>
    <t>6 Flaschen, 2009, OHK</t>
  </si>
  <si>
    <r>
      <t>Cuvée</t>
    </r>
    <r>
      <rPr>
        <sz val="12"/>
        <color theme="1"/>
        <rFont val="Museo Sans 100"/>
        <family val="3"/>
      </rPr>
      <t xml:space="preserve"> </t>
    </r>
    <r>
      <rPr>
        <b/>
        <sz val="12"/>
        <color theme="1"/>
        <rFont val="Museo Sans 100"/>
        <family val="3"/>
      </rPr>
      <t>G, AC/MO, Burgenland, Gesellmann</t>
    </r>
  </si>
  <si>
    <t>3 Flaschen, 2006</t>
  </si>
  <si>
    <t>Batonnage, DAC/MO, Burgenland, Wild Boys of Batonnage</t>
  </si>
  <si>
    <t>4 Flaschen, 2008</t>
  </si>
  <si>
    <t>Champagne  « Cristal », AC/MO, Champagne Louis Roederer</t>
  </si>
  <si>
    <t>6 Flaschen, 2004, 1er OC</t>
  </si>
  <si>
    <t>Bàtard – Montrachet, AC/MO, Côte de Beaune, Grand cru,</t>
  </si>
  <si>
    <t>1 Flasche, 2014</t>
  </si>
  <si>
    <r>
      <t>Meursault, AC/MO, Côte de Beaune,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Domaine J.F. Coche Dury </t>
    </r>
  </si>
  <si>
    <t>1 Flasche, 2006</t>
  </si>
  <si>
    <t>1 Flasche, 2011</t>
  </si>
  <si>
    <t>1 Flasche, 2013</t>
  </si>
  <si>
    <t>1200-2000</t>
  </si>
  <si>
    <t xml:space="preserve">Corton-Charlemagne, AC/MO, Côte de Beaune, Grand cru, Domaine J.F. Coche Dury </t>
  </si>
  <si>
    <t>1 Flasche, 2005 (Parker 98)</t>
  </si>
  <si>
    <t xml:space="preserve">Gevrey Chambertin, AC/MO, Côte de Nuits, Grand cru, Domaine Armand Rousseau </t>
  </si>
  <si>
    <t>2 Flasche, 2014</t>
  </si>
  <si>
    <t>2 Flasche, 2015</t>
  </si>
  <si>
    <t>250-400</t>
  </si>
  <si>
    <t xml:space="preserve">Charmes Chambertin, AC/MO, Côte de Nuits, Grand cru, Domaine Armand Rousseau </t>
  </si>
  <si>
    <t xml:space="preserve">Ruchottes Chambertin, AC/MO, Côte de Nuits, Grand cru, Domaine Armand Rousseau </t>
  </si>
  <si>
    <t xml:space="preserve">Chambertin, AC/MO, Côte de Nuits, Grand cru, Domaine Armand Rousseau </t>
  </si>
  <si>
    <t xml:space="preserve">La Tâche, AC/MO, Côte de Nuits, Grand cru, Domaine Romanée Conti </t>
  </si>
  <si>
    <t xml:space="preserve">Romanée Conti, AC/MO, Côte de Nuits, Grand cru, Dom. Romanée Conti </t>
  </si>
  <si>
    <t>12000-14000</t>
  </si>
  <si>
    <r>
      <t>Château Pichon Baron, AC/MC, Pauillac,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</si>
  <si>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1 Dutzend Flaschen, 1982, OHK</t>
  </si>
  <si>
    <t>1200-1560</t>
  </si>
  <si>
    <t>2 Flaschen, 2002</t>
  </si>
  <si>
    <t>1 Flasche, 1998, OHK (Parker 98)</t>
  </si>
  <si>
    <t>2750-3500</t>
  </si>
  <si>
    <t>1 Flasche, 1998, OHK</t>
  </si>
  <si>
    <t>3 Flaschen, 1998, 1er OHK</t>
  </si>
  <si>
    <t>8250-10500</t>
  </si>
  <si>
    <t>3 Flaschen, 2010, OHK</t>
  </si>
  <si>
    <t>8700-10500</t>
  </si>
  <si>
    <t>2 Flaschen, 1988</t>
  </si>
  <si>
    <t>1 Flasche, 1983, Niv. TS</t>
  </si>
  <si>
    <t>1 Flasche, 1983, Niv. N</t>
  </si>
  <si>
    <t>1 Flasche, 1992, Niv. N</t>
  </si>
  <si>
    <t>350-400</t>
  </si>
  <si>
    <t>1 Flasche, 1998, Niv. N</t>
  </si>
  <si>
    <t>4 Flaschen, 1993, 1x E- leicht zer.</t>
  </si>
  <si>
    <t>1000-1250</t>
  </si>
  <si>
    <t>4 Flaschen, 2001</t>
  </si>
  <si>
    <t>2100-2700</t>
  </si>
  <si>
    <t>6 Flaschen, 2003, OHK</t>
  </si>
  <si>
    <t>2 Flaschen, 2008</t>
  </si>
  <si>
    <t>6 Flaschen, 2008, in OHK</t>
  </si>
  <si>
    <t>2250-3000</t>
  </si>
  <si>
    <t>1 Magnumflasche, 1995, OHK</t>
  </si>
  <si>
    <t>2 Magnumflaschen, 2002</t>
  </si>
  <si>
    <t>1400-2000</t>
  </si>
  <si>
    <t>3 Magnumflaschen, 2002, in OHK</t>
  </si>
  <si>
    <t>2100-3000</t>
  </si>
  <si>
    <t>3900-4800</t>
  </si>
  <si>
    <t>6 Flaschen, 2000</t>
  </si>
  <si>
    <t>7800-9600</t>
  </si>
  <si>
    <t>1 Doppelmagnum, 2000, OHK</t>
  </si>
  <si>
    <t>8000-10000</t>
  </si>
  <si>
    <t>1 Doppelmagnum, 1993, OHK</t>
  </si>
  <si>
    <r>
      <t>Château Cheval Blanc,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(A)</t>
    </r>
  </si>
  <si>
    <t>500-800</t>
  </si>
  <si>
    <t>Vega Sicilia “Unico”, MO/DOCa, Ribera del Duero, Bodegas Vega Sicilia</t>
  </si>
  <si>
    <t>1 Flasche, 1985</t>
  </si>
  <si>
    <t>Solaia, MO/IGT, Toscana, Piero Antinori</t>
  </si>
  <si>
    <t>2 Flaschen, 1997</t>
  </si>
  <si>
    <t>5 Flaschen, 2000, in OC</t>
  </si>
  <si>
    <t>5 Flaschen, 2009, in OHK</t>
  </si>
  <si>
    <t>Paleo, MO/DOC, Bolgheri, Azienda Le Macchiole</t>
  </si>
  <si>
    <t>330-420</t>
  </si>
  <si>
    <t>Il Bruciato, MO/DOC, Bolgheri, Tenuta Guado al Tasso</t>
  </si>
  <si>
    <t>1 Doppelmagnum, 2011, OHK</t>
  </si>
  <si>
    <t>1 Doppelmagnum, 2012, OHK</t>
  </si>
  <si>
    <t>Cont`Ugo, MO/DOC, Bolgheri, Tenuta Guado al Tasso</t>
  </si>
  <si>
    <t>3 Magnumflaschen, 2013, 1er OHK</t>
  </si>
  <si>
    <t>1 Doppelmagnum, 2013, OHK</t>
  </si>
  <si>
    <t>150-250</t>
  </si>
  <si>
    <t>1 Doppelmagnum, 2010, (Parker 95)</t>
  </si>
  <si>
    <t xml:space="preserve">pro Lot </t>
  </si>
  <si>
    <t>1 Doppelmagnum, 2011, (Parker 94)</t>
  </si>
  <si>
    <t>1 Doppelmagnum, 2012, (Parker 97)</t>
  </si>
  <si>
    <t>Il Pino di Biserno, MO/IGT, Toscana, Tenuta di Biserno</t>
  </si>
  <si>
    <t>6 Flaschen, 2013, OHK</t>
  </si>
  <si>
    <t>Biserno, MO/IGT, Toscana, Tenuta di Biserno</t>
  </si>
  <si>
    <t>1 Magnumflasche, 2011, OHK</t>
  </si>
  <si>
    <t>Caiarossa, MO/IGT, Toscana, Tenuta Caiarossa</t>
  </si>
  <si>
    <t>1 Doppelmagnum, 2010, OHK</t>
  </si>
  <si>
    <t>1 Impérialflasche, 2010, OHK</t>
  </si>
  <si>
    <t>Trebbiano d’Abruzzo, MO/DOC, Abruzzen, Az. Agr. Valentini</t>
  </si>
  <si>
    <t>6 Flaschen, 2009</t>
  </si>
  <si>
    <t>6 Flaschen, 2009, in OC</t>
  </si>
  <si>
    <t>Montepulciano d’Abruzzo, MO/DOC, Abruzzen, Az. Agr. Valentini</t>
  </si>
  <si>
    <t>1 Dutzend Flaschen, 2012 OC</t>
  </si>
  <si>
    <t>1440-1800</t>
  </si>
  <si>
    <t>Verdicchio di Castello di Jesi, MO/DOCG, Marken, Fatt. San Lorenzo</t>
  </si>
  <si>
    <t>3 Flaschen, 1998, OC</t>
  </si>
  <si>
    <t>150-240</t>
  </si>
  <si>
    <t>Barolo “Sori Ginestra”, MO/DOC, Piemonte, Conterno Fantino</t>
  </si>
  <si>
    <t>2 Flaschen, 2003</t>
  </si>
  <si>
    <t>80-120</t>
  </si>
  <si>
    <t>1 Magnumflasche, 2006, OHK</t>
  </si>
  <si>
    <t>Cepparello, AC/IGT, Toscana, Isole e Olena</t>
  </si>
  <si>
    <t>6 Flaschen, 2011, OC</t>
  </si>
  <si>
    <t>Chianti “Vigneto La Casuccia”, MO/DOCG, Toscana, Castello di Ama</t>
  </si>
  <si>
    <t>160-250</t>
  </si>
  <si>
    <t>Vigna L`Apparita, MO/IGT, Toscana, Castello di Ama</t>
  </si>
  <si>
    <t>La Ricolma, MO/IGT, Toscana, San Giusto a Rentennano</t>
  </si>
  <si>
    <t>6 Flaschen, 2013, OC (Parker 97)</t>
  </si>
  <si>
    <t>1 Magnumflasche, 2013, OHK</t>
  </si>
  <si>
    <t>Percarlo, MO/IGT, Toscana, San Giusto a Rentennano</t>
  </si>
  <si>
    <t>6 Flaschen, 2005, OC (Parker 95)</t>
  </si>
  <si>
    <t>6 Flaschen, 2007, OC (Parker 96)</t>
  </si>
  <si>
    <t>6 Flaschen, 2009, OC (Parker 95)</t>
  </si>
  <si>
    <t>6 Flaschen, 2012, OC (Parker 95)</t>
  </si>
  <si>
    <t>1 Magnumflasche, 2010, OHK</t>
  </si>
  <si>
    <t>120-160</t>
  </si>
  <si>
    <t>Flaccianello, MO/IGT, Toscana, Azienda Fontodi</t>
  </si>
  <si>
    <t>1 Magnumflasche, 2004, OHK</t>
  </si>
  <si>
    <t>6 Flaschen, 2010, OC (Parker 97)</t>
  </si>
  <si>
    <t>360-420</t>
  </si>
  <si>
    <t>130-200</t>
  </si>
  <si>
    <t>130-160</t>
  </si>
  <si>
    <t>6 Flaschen, 2013, OC (Parker 98)</t>
  </si>
  <si>
    <t>Sammarco, MO/IGT, Toscana, Castello dei Rampolla</t>
  </si>
  <si>
    <t xml:space="preserve">6 Flaschen, 2004 </t>
  </si>
  <si>
    <t>6 Flaschen, 2007, OC (Parker 97)</t>
  </si>
  <si>
    <t>6 Flaschen, 2008, OC (Parker 98+)</t>
  </si>
  <si>
    <t>6 Flaschen, 2010, OC (Parker 96)</t>
  </si>
  <si>
    <t>420-480</t>
  </si>
  <si>
    <t>Vigna d’Alceo, MO/IGT, Toscana, Castello dei Rampolla</t>
  </si>
  <si>
    <t>6 Flaschen, 2008, OC (Parker 96+)</t>
  </si>
  <si>
    <t>600-720</t>
  </si>
  <si>
    <t>1 Magnumflasche, 2008 OHK</t>
  </si>
  <si>
    <t>250-300</t>
  </si>
  <si>
    <t>Le Pergole Torte, MO/IGT, Toscana, Montevertine</t>
  </si>
  <si>
    <t>6 Flaschen, 2010, OHK (Parker 97)</t>
  </si>
  <si>
    <t>780-960</t>
  </si>
  <si>
    <t>6 Flaschen, 2013, OHK (Parker 98)</t>
  </si>
  <si>
    <t>570-630</t>
  </si>
  <si>
    <t>1 Magnumflasche, 1999, OHK</t>
  </si>
  <si>
    <t>Magari, MO/DOC, Bolgheri, Ca’Marcanda di Angelo Gaja</t>
  </si>
  <si>
    <t>6 Flaschen, 2006, OC</t>
  </si>
  <si>
    <t>300-420</t>
  </si>
  <si>
    <t>5 Flaschen 1979, 1er OC</t>
  </si>
  <si>
    <t>3 Flaschen 1983, 1er OC</t>
  </si>
  <si>
    <t>90-120</t>
  </si>
  <si>
    <t>3 Flaschen 1985, 1er OC</t>
  </si>
  <si>
    <r>
      <t>Château Grand Puy Lacoste, AC/MC, Pauillac, 5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</si>
  <si>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t>6 Flaschen, 2000, in OHK</t>
  </si>
  <si>
    <t>Fontalloro, MO/IGT, Toscana, Félsina</t>
  </si>
  <si>
    <t>Merlot Buri, MO/DOC, Friaul, Miani</t>
  </si>
  <si>
    <t>3 Flaschen, 2013, (Galloni 97)</t>
  </si>
  <si>
    <t>390-480</t>
  </si>
  <si>
    <t>Merlot Filip, MO/DOC, Friaul, Miani</t>
  </si>
  <si>
    <t>3 Flaschen, 2013, (Galloni 94+)</t>
  </si>
  <si>
    <t>San Leonardo, MO/IGT, Trentino, Tenuta San Leonardo</t>
  </si>
  <si>
    <t>100-130</t>
  </si>
  <si>
    <t>Barolo “Cascina Francia”,  MO/DOCG, Piemonte, Giacomo Conterno</t>
  </si>
  <si>
    <t>Barolo “Cicala”,  MO/DOCG, Piemonte, Poderi Aldo Conterno</t>
  </si>
  <si>
    <t>A Quo, MO/IGT, Toscana, Montepeloso</t>
  </si>
  <si>
    <t>1 18 Liter Flasche, 2013, OHK</t>
  </si>
  <si>
    <t>6 Flaschen, 2010, OC</t>
  </si>
  <si>
    <t>Brunello di Montalcino Riserva, MO/DOCG, Toscana, Claudia Ferrero</t>
  </si>
  <si>
    <t>6 Flaschen, 2009, OC</t>
  </si>
  <si>
    <t>Galatrona, MO/IGT, Toscana, Petrolo</t>
  </si>
  <si>
    <t>Domaine de Chevalier blanc, AC/MC, Pessac Léognan, grand cru classé</t>
  </si>
  <si>
    <t>10 Flaschen, 2007, in OHK</t>
  </si>
  <si>
    <t>510-600</t>
  </si>
  <si>
    <t>6 Flaschen, 2014, OHK</t>
  </si>
  <si>
    <t>Château La Mission Haut Brion blanc, AC/MC, Pessac Léognan, cru classé</t>
  </si>
  <si>
    <t>3300-4200</t>
  </si>
  <si>
    <t xml:space="preserve">8400-10200 </t>
  </si>
  <si>
    <r>
      <t>Château La Tour Carnet, AC/MC, Médoc, 5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</si>
  <si>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t xml:space="preserve">330-420 </t>
  </si>
  <si>
    <r>
      <t>Château Clerc Milon, AC/MC, Pauillac, 5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</si>
  <si>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3 Flaschen, 2011, in OHK</t>
  </si>
  <si>
    <t>3 Flaschen, 2014, OHK</t>
  </si>
  <si>
    <t>1080-1350</t>
  </si>
  <si>
    <r>
      <t>Château Branaire Ducru, AC/MC, St. Julien, 4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</si>
  <si>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t>1 Dutzend Flaschen, 2007, OHK</t>
  </si>
  <si>
    <t xml:space="preserve">660-840 </t>
  </si>
  <si>
    <t>Château Les Ormes de Pez, AC/MC, St. Estèphe, cru bourgeois</t>
  </si>
  <si>
    <t xml:space="preserve">Château Haut Bailly, AC/MO, Pessac Léognan, cru classé </t>
  </si>
  <si>
    <t xml:space="preserve">6 Flaschen, 2009, OHK </t>
  </si>
  <si>
    <t>1920-3000</t>
  </si>
  <si>
    <r>
      <t>Château Haut Brion, AC/MC, Pessac Léognan,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</t>
    </r>
  </si>
  <si>
    <r>
      <t>Château de Valandraud,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(B)</t>
    </r>
  </si>
  <si>
    <t>6 Flaschen, 2007, OHK</t>
  </si>
  <si>
    <t>Château Péby-Faugères „Edition Special Mario Botta“, AC/MC,</t>
  </si>
  <si>
    <t xml:space="preserve">St. Emilion, grand cru classé </t>
  </si>
  <si>
    <t>3 Flaschen, 2004, OHK</t>
  </si>
  <si>
    <t>6 Flaschen, 2004, 3er OHK</t>
  </si>
  <si>
    <t xml:space="preserve">Château Bellevue-Mondotte, AC/MC, St. Emilion, grand cru </t>
  </si>
  <si>
    <r>
      <t>La Mondotte,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(B)</t>
    </r>
  </si>
  <si>
    <r>
      <t>Château Pavie,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(A)</t>
    </r>
  </si>
  <si>
    <t>6 Flaschen, 2006, in OHK</t>
  </si>
  <si>
    <t>1200-1540</t>
  </si>
  <si>
    <r>
      <t>Château Suduiraut, AC/MC, Sauternes,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</t>
    </r>
  </si>
  <si>
    <t>1 Dutzend Flaschen, 1997, OHK</t>
  </si>
  <si>
    <r>
      <t>Château d’Yquem, AC/MC, Sauternes,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</t>
    </r>
  </si>
  <si>
    <t>6 3/8 Flaschen 1999, in OHK</t>
  </si>
  <si>
    <t>6 Flaschen, 2007, OHK (Parker 98)</t>
  </si>
  <si>
    <t>6 Flaschen, 2008, OHK (Parker 96)</t>
  </si>
  <si>
    <t>1320-1800</t>
  </si>
  <si>
    <t>6 Flaschen, 2009, OHK (Parker 100)</t>
  </si>
  <si>
    <t>1 3/8 Flasche, 2006, OHK</t>
  </si>
  <si>
    <t>160-220</t>
  </si>
  <si>
    <t>1 3/8 Flasche, 2007, OHK</t>
  </si>
  <si>
    <t>1 3/8 Flasche, 2010, OHK</t>
  </si>
  <si>
    <t>3 Flaschen, 2010, in OHK (Parker 99)</t>
  </si>
  <si>
    <t>390-450</t>
  </si>
  <si>
    <t>6 Flaschen, 2010, OHK (Parker 100)</t>
  </si>
  <si>
    <t>9500-11000</t>
  </si>
  <si>
    <t>1 Flasche, 1988 (E-leicht gerissen)</t>
  </si>
  <si>
    <t>1 Flasche, 1990 (E-leicht gerissen)</t>
  </si>
  <si>
    <t>1 Flasche, 1996</t>
  </si>
  <si>
    <t>Clos de la Roche, AC/MO, Côte de Nuits, Grand cru, Domaine Dujac</t>
  </si>
  <si>
    <t>Clos Saint-Denis, AC/MO, Côte de Nuits, Grand cru, Domaine Dujac</t>
  </si>
  <si>
    <t>Domaine Giraud</t>
  </si>
  <si>
    <t>6 Flaschen, 2010, OC (Parker 98)</t>
  </si>
  <si>
    <t>1 Flasche, 1990</t>
  </si>
  <si>
    <t>Giusto di Notri, MO/IGT, Toscana, Tua Rita</t>
  </si>
  <si>
    <t>6 Flaschen, 2007, OC</t>
  </si>
  <si>
    <t>330-450</t>
  </si>
  <si>
    <t>Completer « Selvenen », MO, Bündner Herrschaft, Weingut Donatsch</t>
  </si>
  <si>
    <t>280-400</t>
  </si>
  <si>
    <t>Apfelbrand “Elstar” 1998</t>
  </si>
  <si>
    <t>Edelbrand Birne “Limonera” 2001</t>
  </si>
  <si>
    <t>Birnenbrand “Dr. Guyot” 1999</t>
  </si>
  <si>
    <t xml:space="preserve">AC/MO, Tirol, Feindestillerie Christoph Kössler </t>
  </si>
  <si>
    <t>Total 3 35 cl Flaschen</t>
  </si>
  <si>
    <t>Apfelfruchtbrand “Golden”</t>
  </si>
  <si>
    <t>Apfelfruchtbrand “Mc Intosh”</t>
  </si>
  <si>
    <t>Apfelfruchtbrand “Arlet”</t>
  </si>
  <si>
    <t xml:space="preserve">AC/MO, Steiermark, Brennerei Jöbstl </t>
  </si>
  <si>
    <t>Harlan Estate, MO, Napa Valley, Harlan Estate</t>
  </si>
  <si>
    <t>1 Magnumflasche, 2003 (Parker 98+)pro Lot</t>
  </si>
  <si>
    <t>Bond « Quella », MO, Napa Valley, Bond Estate</t>
  </si>
  <si>
    <t>Syrah «Patrina», MO, Kalifornien, Alban Estate Vineyards</t>
  </si>
  <si>
    <t>Syrah «Reva», MO, Kalifornien, Alban Estate Vineyards</t>
  </si>
  <si>
    <t>Cabernet Sauvignon “Roennfeldt Road”, MO, Barossa Valley,</t>
  </si>
  <si>
    <t>Greenock Creek</t>
  </si>
  <si>
    <t>2 Flaschen, 2001, 1er OC</t>
  </si>
  <si>
    <t>3 Flaschen, 2003, 1er OC</t>
  </si>
  <si>
    <t>Pommery «Cuvée Louise», brut, AC/MO, Champagne Pommery</t>
  </si>
  <si>
    <t>4 Flaschen, 1999</t>
  </si>
  <si>
    <t>440-600</t>
  </si>
  <si>
    <t>Krug «Vintage», brut, AC/MO, Champagne, Maison Krug</t>
  </si>
  <si>
    <t>Champagne « Grande Année », AC/MO, Champagne, Bollinger</t>
  </si>
  <si>
    <t>3 Magnumflaschen, 1999, OC</t>
  </si>
  <si>
    <t xml:space="preserve">Le Montrachet « Marquis de Laguiche », AC/MO, Côte de Beaune, </t>
  </si>
  <si>
    <t>Grand cru, Domaine J. Drouhin</t>
  </si>
  <si>
    <t>950-1200</t>
  </si>
  <si>
    <t>3 Flaschen, 2002</t>
  </si>
  <si>
    <t>1420-1800</t>
  </si>
  <si>
    <t>Domaine Verget</t>
  </si>
  <si>
    <t>2 Flaschen, 1999</t>
  </si>
  <si>
    <t xml:space="preserve">Romanée St. Vivant, AC/MO, Côte de Nuits, Grand cru, </t>
  </si>
  <si>
    <t>Domaine Robert Arnoux</t>
  </si>
  <si>
    <t>3 Flaschen, 1995</t>
  </si>
  <si>
    <t>Chambertin, AC/MO, Côte de Nuits, Grand cru, Domaine Pierre Damoy</t>
  </si>
  <si>
    <t>1 Magnumflasche, 2002</t>
  </si>
  <si>
    <t>Côte Rôtie « La Landonne », AC/MO, Côte du Rhône, René Rostaing</t>
  </si>
  <si>
    <t>3 Flaschen, 1995, E-leicht ver.</t>
  </si>
  <si>
    <t>Hermitage « La Chapelle », AC/MO, Côte du Rhône, Paul Jaboulet Aîné</t>
  </si>
  <si>
    <t>2 Magnumflaschen, 2000</t>
  </si>
  <si>
    <t>1 Jéroboam (5 Liter), 1990, OHK</t>
  </si>
  <si>
    <t>1 Imperialflasche, 1995, OHK</t>
  </si>
  <si>
    <t>4000-5000</t>
  </si>
  <si>
    <t>1 Magnumflasche, 1989</t>
  </si>
  <si>
    <t>1 Jéroboam (5 Liter), 1989, OHK</t>
  </si>
  <si>
    <t>5000-7000</t>
  </si>
  <si>
    <r>
      <t>Château Duhart Milon, AC/MC, Pauillac, 4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</si>
  <si>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1 Dutzend Flaschen, 1989, OHK</t>
  </si>
  <si>
    <t>1 Dutzend Flaschen, 1990, OHK</t>
  </si>
  <si>
    <t>1680-1920</t>
  </si>
  <si>
    <r>
      <t>Château Lascombes, AC/MC, Margaux, 3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</si>
  <si>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6 Magnumflaschen, 2000, OHK</t>
  </si>
  <si>
    <t>1 Doppelmagnum, 2004, OHK</t>
  </si>
  <si>
    <t>1 Imperialflasche, 2004, OHK</t>
  </si>
  <si>
    <t>700-1000</t>
  </si>
  <si>
    <t>1 Doppelmagnum, 2005, OHK</t>
  </si>
  <si>
    <t>1 Imperialflasche, 2005, OHK</t>
  </si>
  <si>
    <r>
      <t>Château Léoville Poyferré, AC/MC, St. Julien,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</si>
  <si>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t>1 Doppelmagnum, 2003, OHK</t>
  </si>
  <si>
    <t>Cepparello, AC/IGT, Toscana, Isole e Olena (AG</t>
  </si>
  <si>
    <t>6 Flaschen, 1999</t>
  </si>
  <si>
    <t xml:space="preserve">Mas Doix, MO/DOCa, Priorat, Alvaro Palacios </t>
  </si>
  <si>
    <t>6 Flaschen, 2007, OHK (Parker 95)</t>
  </si>
  <si>
    <t>Mystique, AC/MO, Burgenland, Réne Pöckl</t>
  </si>
  <si>
    <t>240-300</t>
  </si>
  <si>
    <t>3 Flaschen, 2011</t>
  </si>
  <si>
    <t>1 Magnumflasche, 2011</t>
  </si>
  <si>
    <t>Grenache «Les Amis», MO, Barossa Valley, Torbreck</t>
  </si>
  <si>
    <t>1 Magnumflasche, 2005, OHK</t>
  </si>
  <si>
    <t>2 Flaschen, 2005</t>
  </si>
  <si>
    <t>4 Flaschen, 2009</t>
  </si>
  <si>
    <t>220-280</t>
  </si>
  <si>
    <t>Château Malartic-Lagravière rouge, AC/MC, Pessac-Léognan, cru classé</t>
  </si>
  <si>
    <t>1 Flasche, 1961, Niv. LS</t>
  </si>
  <si>
    <t>Barolo “Bric del Fiasc”, MO/DOCG, Piemonte, Paolo Scavino</t>
  </si>
  <si>
    <t>1 Magnumflasche, 1990</t>
  </si>
  <si>
    <t>Amarone “Monte Lodoletta”, MO/DOCG, Veneto, Romano Dal Forno</t>
  </si>
  <si>
    <t>3 Flaschen, 2001</t>
  </si>
  <si>
    <t>Termanthia, MO/DO, Toro, Bodegas Numanthia Thermes</t>
  </si>
  <si>
    <t>2 Flaschen, 2004</t>
  </si>
  <si>
    <t xml:space="preserve">4 Flaschen, 2004, in 4er OHK </t>
  </si>
  <si>
    <t>Riesling Smaragd “Schütt”, AC/MO, Wachau, Emmerich Knoll</t>
  </si>
  <si>
    <t>4 Flaschen, 2013,</t>
  </si>
  <si>
    <t>1 Dutzend Flaschen, 2013, 6er OC</t>
  </si>
  <si>
    <t xml:space="preserve">Clos d’Agon blanco, MO/DOCa, Calonge, Cellers Mas Gil </t>
  </si>
  <si>
    <t>1 Dutzend Flaschen, 2004, 6er OC</t>
  </si>
  <si>
    <t>6 Magnumflaschen, 2009, OC</t>
  </si>
  <si>
    <t xml:space="preserve">Nuits-St. Georges « aux Boudots», AC/MO, Côte de Nuits, </t>
  </si>
  <si>
    <t>Domaine Dominique Mugneret (E-leicht besch./zer.) (6)</t>
  </si>
  <si>
    <t>Nuits-St. Georges « Village », AC/MO, Côte de Nuits, Domaine Henri Gouges 2006 (1)</t>
  </si>
  <si>
    <t>Pommard, AC/MO, Côte de Beaune, Domaine Michel Bouzereau 2009 (3)</t>
  </si>
  <si>
    <t>Total 10 Flaschen</t>
  </si>
  <si>
    <t>Château Malescasse, AC/MC, Haut-Médoc, cru bourgeois 2009 (12)</t>
  </si>
  <si>
    <t>Château Belle-Vue, AC/MC, Haut-Médoc, cru bourgeois 2008 (6)</t>
  </si>
  <si>
    <t>Total 18 Flaschen, 2009, OHK</t>
  </si>
  <si>
    <t>Château Belle-Vue, AC/MC, Haut-Médoc, cru bourgeois</t>
  </si>
  <si>
    <t>Château Les Grands Chênes, AC/MC, Haut-Médoc, cru bourgeois</t>
  </si>
  <si>
    <t>Château Chasse Spleen, AC/MC, Moulis-Médoc, cru bourgeois</t>
  </si>
  <si>
    <t>1 Dutzend 3/8 Flaschen, 2000, OHK</t>
  </si>
  <si>
    <r>
      <t>Château Kirwan, AC/MC, St. Julien, 4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</si>
  <si>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r>
      <t>Château Talbot, AC/MC, St. Julien, 4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</si>
  <si>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r>
      <t>Château Gruaud Larose, AC/MC, St. Julien,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</si>
  <si>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Domaine de Chevalier rouge, AC/MC, Pessac Léognan, grand cru classé</t>
  </si>
  <si>
    <t>Château Pape Clément, AC/MC, Pessac Léognan, cru classé</t>
  </si>
  <si>
    <t>6 Flaschen, 2009, in OHK</t>
  </si>
  <si>
    <t>1080-1440</t>
  </si>
  <si>
    <t>Château Couronne, AC/MC, St. Emilion, cru bourgeois</t>
  </si>
  <si>
    <t>8 Flaschen, 2004, in OHK</t>
  </si>
  <si>
    <t>1 Dutzend Flaschen, 2004, OHK</t>
  </si>
  <si>
    <t>Château Bellevue, AC/MC, St. Emilion, grand cru classé</t>
  </si>
  <si>
    <t xml:space="preserve">Château Rol Valentin, AC/MC, St. Emilion, grand cru </t>
  </si>
  <si>
    <t>1 Dutzend Flaschen, 2008, 6er OHK</t>
  </si>
  <si>
    <r>
      <t>Château Canon la Gaffelière,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(B)</t>
    </r>
  </si>
  <si>
    <t>Château de Chambrun, AC/MC, Lalande de Pomerol</t>
  </si>
  <si>
    <t>1 Dutzend Flaschen, 2008, OHK</t>
  </si>
  <si>
    <t>3 Magnumflaschen, 2009, OHK</t>
  </si>
  <si>
    <t>Amarone “Classico”, MO/DOCG, Cantina Negrar 2012 (6)</t>
  </si>
  <si>
    <t>Valpolicella “Classico”, MO/DOC, Cantina Negrar 2013 (6)</t>
  </si>
  <si>
    <t>Total 12 Flaschen</t>
  </si>
  <si>
    <t>Brunello di Montalcino « Pian delle Vigne »</t>
  </si>
  <si>
    <t>MO/DOCG, Toscana, Piero Antinori</t>
  </si>
  <si>
    <t>1 Magnumflasche 2000</t>
  </si>
  <si>
    <t>Rennero, MO/IGT, Toscana, Gualdo del Re</t>
  </si>
  <si>
    <t>6 Flaschen, 2005, OC</t>
  </si>
  <si>
    <t>210-330</t>
  </si>
  <si>
    <t>3 Flaschen, 2006, in OC</t>
  </si>
  <si>
    <t>240-600</t>
  </si>
  <si>
    <t>Eneo, MO/IGT, Toscana, Montepeloso</t>
  </si>
  <si>
    <t>Nardo, MO/IGT, Toscana, Montepeloso (Parker 96)</t>
  </si>
  <si>
    <t>3 Magnumflaschen, 2008, OHK</t>
  </si>
  <si>
    <t>Gabbro, MO/IGT, Toscana, Montepeloso</t>
  </si>
  <si>
    <t>1 Doppelmagnum, 2008, OHK</t>
  </si>
  <si>
    <t>Bolgheri Superiore “Pinea”, MO/DOC, Toscana, Ceralti</t>
  </si>
  <si>
    <t>1 Imperialflasche, 2010, OHK</t>
  </si>
  <si>
    <t>Le Volte, MO/DOC, Bolgheri, Tenuta dell’Ornellaia</t>
  </si>
  <si>
    <t>18 Flaschen, 2012, 6er OC</t>
  </si>
  <si>
    <t>Tignanello, MO/IGT, Toscana, Piero Antinori</t>
  </si>
  <si>
    <t>Montiano, AC/IGT, Umbrien, Azienda Falesco</t>
  </si>
  <si>
    <t>1 Doppelmagnum, 1999, OHK</t>
  </si>
  <si>
    <t>Terre Brune, MO/IGT, Sardinien, Cantina Santadi</t>
  </si>
  <si>
    <t>1 Imperialflasche, 2006+, OHK</t>
  </si>
  <si>
    <t xml:space="preserve">Clos d’Agon “Valmaña”tinto, MO/DOCa, Calonge, Cellers Mas Gil </t>
  </si>
  <si>
    <t>1 Imperialflasche, 2012, OHK</t>
  </si>
  <si>
    <t xml:space="preserve">150-250 </t>
  </si>
  <si>
    <t>Terreus, MO/DO, Castilla y Léon, Bodegas Mauro</t>
  </si>
  <si>
    <t>3 Flaschen, 2003, OHK</t>
  </si>
  <si>
    <t>3 Flaschen, 2003,  OHK</t>
  </si>
  <si>
    <t>Aalto “PS”, MO/DOCa, Ribera del Duero, Bodegas Aalto</t>
  </si>
  <si>
    <t>6 3/8 Flaschen 2011</t>
  </si>
  <si>
    <t>6 3/8 Flaschen 2011, in OHK</t>
  </si>
  <si>
    <t>Château Meyney, AC/MC, St. Estèphe, cru bourgeois</t>
  </si>
  <si>
    <t>3 Flaschen, 1982, Niv. HS/TS</t>
  </si>
  <si>
    <t>6 Flaschen, 2009, in Originalpapier</t>
  </si>
  <si>
    <t>3900-5400</t>
  </si>
  <si>
    <t xml:space="preserve">Château Pavie Macquin, AC/MC, St. Emilion, grand cru classé </t>
  </si>
  <si>
    <t>1 Dutzend Flaschen, 2009, 6er OHK</t>
  </si>
  <si>
    <t xml:space="preserve">Château Clos Dubreuil, AC/MC, St. Emilion, grand cru classé </t>
  </si>
  <si>
    <t>3 Magnumflaschen, 2010, OHK</t>
  </si>
  <si>
    <t>1 Dutzend 3/8 Flaschen 2008</t>
  </si>
  <si>
    <t>1 Dutzend 3/8 Flaschen 2003</t>
  </si>
  <si>
    <t>Champagne  «Arman» AC/MO, Champagne, Artist-Collection, Taittinger</t>
  </si>
  <si>
    <t>1 Flasche, 1981</t>
  </si>
  <si>
    <t>Champagne «Belle Epoque» AC/MO, Champagne, Perrier Jouët</t>
  </si>
  <si>
    <t>1 Flasche, 1979</t>
  </si>
  <si>
    <t>400-800</t>
  </si>
  <si>
    <t>3 Flaschen, 1981</t>
  </si>
  <si>
    <t>60-150</t>
  </si>
  <si>
    <t>«Ygrec» de Château d’Yquem, AC/MC, Sauternes, Bordeaux Supérieur</t>
  </si>
  <si>
    <t>Chardonnay “Gaja &amp; Rey”, MO/DOC, Langhe, Angelo Gaja</t>
  </si>
  <si>
    <t>1 Flasche, 1988</t>
  </si>
  <si>
    <t>180-350</t>
  </si>
  <si>
    <t xml:space="preserve">Tour des Trois Lunes, AC/MC, Bordeaux, Maison Sichel </t>
  </si>
  <si>
    <t>120-150</t>
  </si>
  <si>
    <r>
      <t xml:space="preserve">Château, Bellegrave </t>
    </r>
    <r>
      <rPr>
        <b/>
        <sz val="12"/>
        <color rgb="FF0D0D0D"/>
        <rFont val="Museo Sans 100"/>
        <family val="3"/>
      </rPr>
      <t xml:space="preserve">AC/MC, Médoc, cru bourgeois </t>
    </r>
  </si>
  <si>
    <t>1 Dutzend Flaschen, 1967, Niv. HS</t>
  </si>
  <si>
    <t>180-360</t>
  </si>
  <si>
    <t>4 Flaschen, 2013, 1er OHK</t>
  </si>
  <si>
    <t>1 Magnumflasche, 1954, Niv. HS</t>
  </si>
  <si>
    <t>800-2000</t>
  </si>
  <si>
    <t>1 Magnumflasche, 2000, E-ver.</t>
  </si>
  <si>
    <t>5 Flaschen, 2011, in OHK</t>
  </si>
  <si>
    <t>Barolo riserva “Vigna Rionda”, MO/DOCG, Piemonte, Massolino</t>
  </si>
  <si>
    <t>40-60</t>
  </si>
  <si>
    <t>Barolo riserva “Collina Rionda”, MO/DOCG, Piemonte, Bruno Giacosa</t>
  </si>
  <si>
    <t>1 Flasche, 1978</t>
  </si>
  <si>
    <t>1000-2000</t>
  </si>
  <si>
    <t>100-300</t>
  </si>
  <si>
    <t>660-780</t>
  </si>
  <si>
    <t>Total 7 Flaschen</t>
  </si>
  <si>
    <t>70-210</t>
  </si>
  <si>
    <t>Bruno di Rocca, MO/IGT, Toscana, Vecchie Terre di Montefili 1989 (1)</t>
  </si>
  <si>
    <t>Sammarco, MO/IGT, Toscana, Castello dei Rampolla 1986 (1)</t>
  </si>
  <si>
    <t>50 &amp; 50, MO/IGT, Toscana, Avigonesi &amp; Capanelle 1988 (1)</t>
  </si>
  <si>
    <t>Vigna d’Alceo, MO/IGT, Toscana, Castello dei Rampolla 2003 (2)</t>
  </si>
  <si>
    <t>Chianti Classico, AC/IGT, Toscana, Castellare 2014 (1)</t>
  </si>
  <si>
    <t>Total 6 Flaschen</t>
  </si>
  <si>
    <r>
      <t>Château Beychevelle, AC/MC, St. Julien, 4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cl. 1967 (1x MS/HS)</t>
    </r>
  </si>
  <si>
    <t>Château Pape Clément, AC/MC, Pessac Léognan, cru classé 1982 (1x TS)</t>
  </si>
  <si>
    <t>Château Tronquoy-Lalande, AC/MC, Haut-Médoc, cru b. 1966 (1x TS)</t>
  </si>
  <si>
    <r>
      <t>Château Brane Cantenac, AC/MC, Margaux,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 1979 (1x HS)</t>
    </r>
  </si>
  <si>
    <t xml:space="preserve">Château La Rose, AC/MC, Pauillac, 1959 (1x MS) 1957 (1x MS) </t>
  </si>
  <si>
    <t>120-240</t>
  </si>
  <si>
    <t>Cognac “Grande Fine Champagne”, AC/MO, Cognac, Pinet Castillon &amp; Co.</t>
  </si>
  <si>
    <t xml:space="preserve">1 Flasche, 1920, Niv. 5cm </t>
  </si>
  <si>
    <t>500-2000</t>
  </si>
  <si>
    <t>3 Flaschen, 1979 (2), 1991 (1)</t>
  </si>
  <si>
    <t>210-450</t>
  </si>
  <si>
    <r>
      <t>Meursault « Poruzots » AC/MO, Côte de Beaune,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Charles Jobard</t>
    </r>
  </si>
  <si>
    <t>1 Flasche, 1976, Niv. 2cm</t>
  </si>
  <si>
    <t>Comte de Vogüe</t>
  </si>
  <si>
    <t>1 Flasche, 1976, Niv. 4.5cm</t>
  </si>
  <si>
    <t>1 Flasche, 1979, Niv. 2cm</t>
  </si>
  <si>
    <r>
      <t>Volnay-Santenots, AC/MO, Côte de Beaune,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Maison Leroy</t>
    </r>
  </si>
  <si>
    <t>1 Flasche, 1969, Niv. 2.5cm</t>
  </si>
  <si>
    <r>
      <t>Volnay « Taillepieds », AC/MO, Côte de Beaune,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Dom. de Montille</t>
    </r>
  </si>
  <si>
    <t>1 Flasche, 1971, Niv. 4.5cm</t>
  </si>
  <si>
    <t>30-50</t>
  </si>
  <si>
    <t>Bonnes Mares, AC/MO, Côte de Nuits, Grand cru,Jean Philippe Marchand</t>
  </si>
  <si>
    <t>3 Flaschen, 1989</t>
  </si>
  <si>
    <t>Richebourg, AC/MO, Côte de Nuits, Domaine Jean Grivot</t>
  </si>
  <si>
    <t>1 Flasche, 1972, Niv. 6cm</t>
  </si>
  <si>
    <t>1 Flasche, 1971, Niv. 4.5cm, E-ver.</t>
  </si>
  <si>
    <t>1 Flasche, 1971, Niv. 5cm, E-ver.</t>
  </si>
  <si>
    <t>1 Flasche, 1971,Niv. 4cm, E-leicht ver</t>
  </si>
  <si>
    <t>1 Flasche, 1970, Niv. 5cm</t>
  </si>
  <si>
    <t>Hermitage , AC/MO, Côte du Rhône, Jean-Louis Chave</t>
  </si>
  <si>
    <t>1 Flasche, 1981, Niv. 3.5cm</t>
  </si>
  <si>
    <r>
      <t>Château Giscours, AC/MC, Margaux, 3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</si>
  <si>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3 Flaschen, 1957, Niv. TS</t>
  </si>
  <si>
    <r>
      <t>Château Cantenac Brown, AC/MC, Margaux, 3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1964</t>
    </r>
  </si>
  <si>
    <r>
      <t>Château Brane Cantenac, AC/MC, Margaux,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 1949 (1x HS/TS)</t>
    </r>
  </si>
  <si>
    <r>
      <t>Château Boyd-Cantenac, AC/MC, Margaux, 3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1970 (1x)</t>
    </r>
  </si>
  <si>
    <t>Château Bel-Air- Marquis d’Aligre, AC/MC, Margaux 1964 (3x MS/HS)</t>
  </si>
  <si>
    <t>6 Flaschen, 1969, 5x Niv. TS</t>
  </si>
  <si>
    <t>900-1500</t>
  </si>
  <si>
    <t>9 Flaschen, 1971, Niv. HS/TS</t>
  </si>
  <si>
    <t>1620-2700</t>
  </si>
  <si>
    <t>2 Flaschen, 1984</t>
  </si>
  <si>
    <t>Château Fieuzal rouge, AC/MC, Pessac-Léognan, cru classé</t>
  </si>
  <si>
    <t>15 Flaschen 1967, TS, Seidenpapier</t>
  </si>
  <si>
    <t>375-750</t>
  </si>
  <si>
    <t>Total 6 Flaschen 1966/1969</t>
  </si>
  <si>
    <t>300-600</t>
  </si>
  <si>
    <t>2 Flaschen, 1964</t>
  </si>
  <si>
    <t>Château La Conseillante, AC/MC, Pomerol</t>
  </si>
  <si>
    <t>1 Flasche, 1953</t>
  </si>
  <si>
    <t>250-500</t>
  </si>
  <si>
    <t>Château Lanessan, AC/MC, Haut-Médoc, cru bourgeois</t>
  </si>
  <si>
    <t>2 Flaschen, 1955 (1x HS), 1982 (1)</t>
  </si>
  <si>
    <t>70-150</t>
  </si>
  <si>
    <t>4 Flaschen, 1937, Niv. HS</t>
  </si>
  <si>
    <t>320-800</t>
  </si>
  <si>
    <t>1 Flasche, 1963, Niv. HS</t>
  </si>
  <si>
    <t>1 Flasche, 1976, Niv. HS</t>
  </si>
  <si>
    <t>2 Flaschen, 1981 in Seidenpapier</t>
  </si>
  <si>
    <t>6 Flaschen, 1981 in Seidenpapier</t>
  </si>
  <si>
    <t>5 Flaschen, 1984 in Seidenpapier</t>
  </si>
  <si>
    <t>2 Flaschen, 1963, Niv. HS/TS</t>
  </si>
  <si>
    <t>4 Flaschen, 1972, Niv. TS</t>
  </si>
  <si>
    <t>1 Flasche, 1977, Niv. N, E-kellergrau</t>
  </si>
  <si>
    <t>1 Flasche, 1964, Niv. MS</t>
  </si>
  <si>
    <t>200-350</t>
  </si>
  <si>
    <t>3 Flasche, 1964, Niv. HS</t>
  </si>
  <si>
    <t>2 Flasche, 1964, Niv. VTS</t>
  </si>
  <si>
    <t>3 Flaschen, 1967, Niv. HS/TS</t>
  </si>
  <si>
    <t>5 Flaschen, 1981, Niv. TS/N</t>
  </si>
  <si>
    <t>5 Flaschen, 1984, im Seidenpapier</t>
  </si>
  <si>
    <t>3 Flaschen, 1985, im Seidenpapier</t>
  </si>
  <si>
    <t>750-990</t>
  </si>
  <si>
    <t>Château Phélan Ségur 1966, AC/MC, St. Estèphe, cru bourgeois (4x TS)</t>
  </si>
  <si>
    <r>
      <t>Château Pichon Lalande 1967, AC/MC, Pauillac,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(1x N)</t>
    </r>
  </si>
  <si>
    <t>Total 5 Flaschen</t>
  </si>
  <si>
    <t>3 Flasche, 1955, 2x Niv. HS, 1x MS</t>
  </si>
  <si>
    <r>
      <t>Château Montrose, AC/MC, St. Estèphe,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</si>
  <si>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5 Flaschen, 1969, 3x Niv. HS, 2x TS</t>
  </si>
  <si>
    <r>
      <t>Château Beychevelle, AC/MC, St. Julien, 4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</si>
  <si>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t>2 Flaschen, 1955, 1x Niv. TS, 1x MS</t>
  </si>
  <si>
    <t>200-400</t>
  </si>
  <si>
    <t>3 Flaschen, 2x 1964, 1x 1985, Niv. TS</t>
  </si>
  <si>
    <t>120-210</t>
  </si>
  <si>
    <t>1 Flasche, 1955, Niv. HS</t>
  </si>
  <si>
    <t>3 Flasche, 1970, 2x Niv HS, 1x TS</t>
  </si>
  <si>
    <t>1 Flasche, 1950, Niv. MS (E-ver.)</t>
  </si>
  <si>
    <t>400-700</t>
  </si>
  <si>
    <t>1 Flasche, 1950, Niv. TS (E-ver.)</t>
  </si>
  <si>
    <t>1 Flasche, 1962, Niv. MS</t>
  </si>
  <si>
    <t>2 Flasche, 1962, Niv. TS</t>
  </si>
  <si>
    <t>1 Flasche, 1982, Niv. N</t>
  </si>
  <si>
    <r>
      <t>Château Canon,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(B) 1969 (1x TS)</t>
    </r>
  </si>
  <si>
    <t>Château Destieux, AC/MC, St. Emilion, grand cru 1959 (1x HS)</t>
  </si>
  <si>
    <r>
      <t>Château d’Issan, AC/MC, Margaux, 4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</si>
  <si>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r>
      <t>Château Rauzan-Gassies, AC/MC, Margaux,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</t>
    </r>
  </si>
  <si>
    <t>8 Flaschen, 1978, Niv. HS/TS</t>
  </si>
  <si>
    <t>160-240</t>
  </si>
  <si>
    <r>
      <t>Château Pontet Canet, AC/FB, Pauillac, 5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</t>
    </r>
  </si>
  <si>
    <t>50-100</t>
  </si>
  <si>
    <t>1 Flasche, 1919, Niv. LS</t>
  </si>
  <si>
    <t>80-1500</t>
  </si>
  <si>
    <t>100-200</t>
  </si>
  <si>
    <t>Château La Cardonne, AC/MC, Médoc, cru bourgeois</t>
  </si>
  <si>
    <t>9 Flaschen, 2012, OC</t>
  </si>
  <si>
    <t>Bourgogne Blanc, AC/MO, Côte de Nuits, Comte de Vogüe</t>
  </si>
  <si>
    <t>1050-1500</t>
  </si>
  <si>
    <t>Bonnes Mares, AC/MO, Côte de Nuits, Grand cru,</t>
  </si>
  <si>
    <t>2700-3300</t>
  </si>
  <si>
    <t>2700-3600</t>
  </si>
  <si>
    <t>6 Flaschen, 2015, OHK</t>
  </si>
  <si>
    <t>1 Dutzend Flaschen, 2015, OHK</t>
  </si>
  <si>
    <t>La Peira</t>
  </si>
  <si>
    <t>300-360</t>
  </si>
  <si>
    <t>La Porte du Ciel, AC/MO, Languedoc, Château de la Négly</t>
  </si>
  <si>
    <t xml:space="preserve">Côte Rôtie, AC/MO, Côte Rôtie, Domaine Jamet </t>
  </si>
  <si>
    <t>2 Flaschen</t>
  </si>
  <si>
    <t>220-320</t>
  </si>
  <si>
    <t>Château Sociando Mallet, AC/MC, Haut Médoc, cru bourgeois</t>
  </si>
  <si>
    <t>105-150</t>
  </si>
  <si>
    <t>5 Flaschen, 2008</t>
  </si>
  <si>
    <t>2 Flaschen, 2012</t>
  </si>
  <si>
    <t>75-105</t>
  </si>
  <si>
    <t>Château Poujeaux, AC/MC, Moulis-Médoc, cru bourgeois</t>
  </si>
  <si>
    <t>6 Flaschen, 2014</t>
  </si>
  <si>
    <t>1 Magnumflaschen, 2008</t>
  </si>
  <si>
    <r>
      <t>Château Léoville Barton, AC/MC, St. Julien, 2</t>
    </r>
    <r>
      <rPr>
        <b/>
        <vertAlign val="superscript"/>
        <sz val="12"/>
        <color theme="1"/>
        <rFont val="Museo Sans 100"/>
        <family val="3"/>
      </rPr>
      <t>e</t>
    </r>
    <r>
      <rPr>
        <b/>
        <sz val="12"/>
        <color theme="1"/>
        <rFont val="Museo Sans 100"/>
        <family val="3"/>
      </rPr>
      <t xml:space="preserve"> grand cru classé (2)</t>
    </r>
  </si>
  <si>
    <t>Château La Croix St. Georges, AC/MC, Pomerol (4)</t>
  </si>
  <si>
    <t>Total 6 Flaschen, 2008</t>
  </si>
  <si>
    <t>250-360</t>
  </si>
  <si>
    <t>Alion, MO/DOCa, Ribera del Duero, Bodegas Vega Sicilia</t>
  </si>
  <si>
    <t>Mauro “VS” MO/DO, Castilla y Léon, Bodegas Mauro</t>
  </si>
  <si>
    <t>3 Flaschen, 2012, OHK</t>
  </si>
  <si>
    <t>Aurus, MO/DOCa, Rioja, Bodegas Aurus</t>
  </si>
  <si>
    <t>3 Flaschen, 1997</t>
  </si>
  <si>
    <t>Perwolff, AC/MO, Burgenland, Weingut Krutzler</t>
  </si>
  <si>
    <t>1 Doppelmagnum, 2009, OHK</t>
  </si>
  <si>
    <t>200-250</t>
  </si>
  <si>
    <t>Gabarinza, DAC/MO, Burgenland, Gernot Heinrich</t>
  </si>
  <si>
    <t>1 Dutzend Flaschen, 2008, 6er OC</t>
  </si>
  <si>
    <t>Barbaresco, MO/DOCG, Piemonte, Prunotto</t>
  </si>
  <si>
    <t>150-180</t>
  </si>
  <si>
    <t>1 Dutzend Flaschen, 2006, 6er OC</t>
  </si>
  <si>
    <r>
      <t>Cabernet Sauvignon</t>
    </r>
    <r>
      <rPr>
        <sz val="12"/>
        <color rgb="FFFF0000"/>
        <rFont val="Museo Sans 100"/>
        <family val="3"/>
      </rPr>
      <t xml:space="preserve"> </t>
    </r>
    <r>
      <rPr>
        <b/>
        <sz val="12"/>
        <color theme="1"/>
        <rFont val="Museo Sans 100"/>
        <family val="3"/>
      </rPr>
      <t>“Darmagi”, MO/IGT, Piemonte, Angelo Gaja</t>
    </r>
  </si>
  <si>
    <t>6 Magnumflaschen, 1989, OHK</t>
  </si>
  <si>
    <t>1560-2100</t>
  </si>
  <si>
    <t>Barolo riserva “Granbussia”, MO/DOCG, Piemont, Aldo Conterno</t>
  </si>
  <si>
    <t>600-1000</t>
  </si>
  <si>
    <r>
      <t>Château Bel-Air,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(B)</t>
    </r>
  </si>
  <si>
    <t>3 Magnumflaschen, 1993</t>
  </si>
  <si>
    <r>
      <t>Château Beau-Séjour Bécot, AC/MC, St. Emilion,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 grand cru classé (B)</t>
    </r>
  </si>
  <si>
    <t>3 Magnumflaschen, 1998, OHK</t>
  </si>
  <si>
    <t>3 Magnumflaschen, 1998</t>
  </si>
  <si>
    <t>1 Magnumflasche, 1997</t>
  </si>
  <si>
    <t>350-550</t>
  </si>
  <si>
    <t>Château Certan de May, AC/MC, Pomerol</t>
  </si>
  <si>
    <t>1 Magnumflasche, 1994</t>
  </si>
  <si>
    <r>
      <t>Château de Fargues, AC/MC, Sauternes,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</t>
    </r>
  </si>
  <si>
    <t>1 Magnumflasche, 2007 (Parker 97)</t>
  </si>
  <si>
    <t>Total 2 Flaschen &amp; 1 Magnumflasche</t>
  </si>
  <si>
    <t>8400-10200</t>
  </si>
  <si>
    <t>Le Petit Mouton, AC/MC, Pauillac, 2e vin Château Mouton Rothschild</t>
  </si>
  <si>
    <t>3 Flaschen, 2010, in OHK</t>
  </si>
  <si>
    <t>540-780</t>
  </si>
  <si>
    <t>3 Flaschen, 2009, OHK (Parker 100)</t>
  </si>
  <si>
    <t>6 Flaschen, 2005, OHK (Parker 100)</t>
  </si>
  <si>
    <r>
      <t>Château Lafaurie Peyraguey, AC/MC, Sauternes,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</t>
    </r>
  </si>
  <si>
    <t>1 Dutzend Flaschen, 1998, OHK</t>
  </si>
  <si>
    <r>
      <t>Château Rieussec, AC/MC, Sauternes,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grand cru classé </t>
    </r>
  </si>
  <si>
    <t>6 3/8 Flaschen 2007 (Parker 98)</t>
  </si>
  <si>
    <t>1050-1200</t>
  </si>
  <si>
    <t>6 3/8 Flaschen 2009 (Parker 100)</t>
  </si>
  <si>
    <t>Valpolicella Classico, MO/DOCG, Veneto, Giuseppe Quintarelli</t>
  </si>
  <si>
    <t>1 Magnumflasche, 2008, OC</t>
  </si>
  <si>
    <t>135-180</t>
  </si>
  <si>
    <t>1 Impérialflasche, 2011, OHK</t>
  </si>
  <si>
    <t>1 Impérialflasche, 2012, OHK</t>
  </si>
  <si>
    <t>1 Impérialflasche, 2013, OHK</t>
  </si>
  <si>
    <t xml:space="preserve">1 12 Liter-Flasche, 2000, OHK </t>
  </si>
  <si>
    <t>1700-2200</t>
  </si>
  <si>
    <t>Poggio Valente Riserva, MO/DOCG, Toscana, Fattoria Le Pupille</t>
  </si>
  <si>
    <t>6 Flaschen, 2006, OHK (Parker 95)</t>
  </si>
  <si>
    <t>1 Dutzend Flaschen, 2007, 6er OC</t>
  </si>
  <si>
    <t>Riesling Eiswein „Burgberg“, EA/MO,  Nahe, Schlossweingut Diel</t>
  </si>
  <si>
    <t xml:space="preserve">3  3/8 Flaschen, 1998 </t>
  </si>
  <si>
    <t>360-600</t>
  </si>
  <si>
    <t>Electus, MO/DO, Wallis, Valais Mundi</t>
  </si>
  <si>
    <t>Charmes-Chambertin, AC/MO, Côte de Nuits, Grand cru, Geantet-Panisot</t>
  </si>
  <si>
    <t>2 Flaschen, 1997 (E-leicht ver.)</t>
  </si>
  <si>
    <r>
      <t xml:space="preserve">Château La Garricq, </t>
    </r>
    <r>
      <rPr>
        <b/>
        <sz val="12"/>
        <color rgb="FF0D0D0D"/>
        <rFont val="Museo Sans 100"/>
        <family val="3"/>
      </rPr>
      <t xml:space="preserve">AC/MC, Moulis-Médoc, cru bourgeois </t>
    </r>
  </si>
  <si>
    <t>1 Dutzend Flaschen, 2005, 6er OHK</t>
  </si>
  <si>
    <t>Clos Erasmus, MO/DOCa, Priorat, Daphne Glorian</t>
  </si>
  <si>
    <t>6 Flaschen, 2006, OHK (Parker 97)</t>
  </si>
  <si>
    <t>Cuvée El Palomar, MO/DO, Sardon de Duero, Abadia Retuerta</t>
  </si>
  <si>
    <t>WZ</t>
  </si>
  <si>
    <t>Lot</t>
  </si>
  <si>
    <t>Wein</t>
  </si>
  <si>
    <t>Klassifikation</t>
  </si>
  <si>
    <t>Anzahl Flaschen</t>
  </si>
  <si>
    <t>Einheit</t>
  </si>
  <si>
    <t>Währung</t>
  </si>
  <si>
    <t>Schätzung</t>
  </si>
  <si>
    <t>1 Dutzend Flaschen, 2005, OHK (Parker 100)</t>
  </si>
  <si>
    <t>1 Dutzend Flaschen, 2010, OHK (Parker 100)</t>
  </si>
  <si>
    <t>1 Dutzend Flaschen, 2010, OHK (Parker 100 )</t>
  </si>
  <si>
    <t>Chapelle d’ Ausone, AC/MC, St. Emilion, grand cru, 2e vin de Château Ausone</t>
  </si>
  <si>
    <r>
      <t>Puligny-Montrachet « Les Referts », AC/MO,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Côte de Beaune, Domaine Arnaud Ente </t>
    </r>
  </si>
  <si>
    <t xml:space="preserve">Meursault « Clos des Ambres », AC/MO, Côte de Beaune, Domaine Arnaud Ente </t>
  </si>
  <si>
    <t xml:space="preserve">Meursault « Goutte d’Or », AC/MO, Côte de Beaune, Domaine Arnaud Ente  </t>
  </si>
  <si>
    <t>Châteauneuf du Pape « Hommage à Jaques Perrin » AC/MO, Côte du Rhône, Château Beaucastel</t>
  </si>
  <si>
    <t>Chardonnay (3), Pinot Noir (3), MO, Bündner Herrschaft, Martha und Daniel Gantenbein</t>
  </si>
  <si>
    <t xml:space="preserve">Meursault « La Sève du Clos », AC/MO, Côte de Beaune, Domaine Arnaud Ente </t>
  </si>
  <si>
    <r>
      <t>Puligny-Montrachet « Les Champs-Gains », AC/MO,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Côte de Beaune, Domaine Arnaud Ente </t>
    </r>
  </si>
  <si>
    <t>Le Montrachet blanc AC/MO, Côte de Beaune, Grand cru, Domaines Comtes Lafon</t>
  </si>
  <si>
    <t>Vosne-Romanée « Aux Malconsorts » AC/MO, Côte de Nuits, 1er cru, Domaine Dujac</t>
  </si>
  <si>
    <t>Chambertin « Clos-de-Bèze », AC/MO, Côte de Nuits, Grand cru, Armand Rousseau</t>
  </si>
  <si>
    <t>Châteauneuf du Pape Cuvée « Deus Ex Machina », AC/MO, Châteauneuf du Pape, Domaine Clos Saint-Jean</t>
  </si>
  <si>
    <t>Châteauneuf du Pape Cuvée « Pure »,  AC/MO, Châteauneuf du Pape, Domaine de la Barroche</t>
  </si>
  <si>
    <t>Châteauneuf du Pape Cuvée « Réserve des Deux Frères », AC/MO, Châteauneuf du Pape, Domaine Pierre Usseglio</t>
  </si>
  <si>
    <t>Châteauneuf du Pape Cuvée « XXL », AC/MO, Châteauneuf du Pape, Domaine de la Janasse</t>
  </si>
  <si>
    <t>Clos Rougeard Le Bourg, AC/MO, Saumur-Champigny, Domaine Foucault</t>
  </si>
  <si>
    <t>Cabernet Sauvignon « Beckstoffer To Kalon », MO, Napa Valley, Schrader Cellars</t>
  </si>
  <si>
    <t>Sine Qua Non Syrah «The Thrill of Stamp Collecting», MO, Kalifornien, Sine Qua Non</t>
  </si>
  <si>
    <t>Chambertin « Clos de Bèze », AC/MO, Côte de Nuits, Grand cru, Domaine Armand Rousseau</t>
  </si>
  <si>
    <t>Chambertin, AC/MO, Côte de Nuits, Grand cru, Domaine Armand Rousseau</t>
  </si>
  <si>
    <t xml:space="preserve">Romanée St. Vivant, AC/MO, Côte de Nuits, Grand cru, Domaine Romanée-Conti </t>
  </si>
  <si>
    <t xml:space="preserve">Romanée-Conti, AC/MO, Côte de Nuits, Grand cru, Domaine Romanée-Conti </t>
  </si>
  <si>
    <t>Cabernet Sauvignon « Beckstoffer Tokalon », MO, Napa Valley, Schrader Cellars</t>
  </si>
  <si>
    <t>3 Flaschen, 1996 (gesuchte Flaschen in perfektem Zustand)</t>
  </si>
  <si>
    <t>2 Flaschen, 1998 (gesuchte Flaschen in perfektem Zustand)</t>
  </si>
  <si>
    <t>Cabernet Sauvignon « Collezione de Marchi » MO/IGT, Toscana, Isole e Olena</t>
  </si>
  <si>
    <t>Châteauneuf-du-Pape « La Combe des Fous », AC/MO, Châteauneuf du Pape, Domaine Clos St. Jean</t>
  </si>
  <si>
    <t>1 Flasche, 1961 Niveau HS/TS, Etikett stark verschmutzt, Kapsel entfernt (Kontrolle)</t>
  </si>
  <si>
    <t>Cabernet Sauvignon “Wedding Vineyard”, MO, Sonoma Valley, Fisher Vineyards</t>
  </si>
  <si>
    <r>
      <t>Morey-Saint Denis «La Riotte», AC/MO, Côte de Beaune,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Domaine Taupenot-Merme</t>
    </r>
  </si>
  <si>
    <t>Corton-Rognet, AC/MO, Côte de Beaune, Grand cru, Domaine Taupenot-Merme</t>
  </si>
  <si>
    <t>L’Interdit de Château Valandraud, AC/MC, Vin de table français, J. L. Thunevin</t>
  </si>
  <si>
    <t>1 Magnumflasche, 2003 Etikette leicht zerkratzt</t>
  </si>
  <si>
    <t xml:space="preserve">Bàtard – Montrachet, AC/MO, Côte de Beaune, Grand cru, Domaine Leflaive </t>
  </si>
  <si>
    <r>
      <t>Meursault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 « Genevrières » AC/MO, Côte de Beaune, Domaine J.F. Coche Dury </t>
    </r>
  </si>
  <si>
    <t xml:space="preserve">Puligny - Montrachet « Les Enseignères » AC/MO, Côte de Beaune, Domaine J.F. Coche Dury </t>
  </si>
  <si>
    <t>6 Magnumflaschen, 1983, OHK (Etiketten leicht kellergrau)</t>
  </si>
  <si>
    <t>2 Flaschen, 1988 Schöne Flaschen mit perfektem Niveau, Etiketten leicht kellergrau</t>
  </si>
  <si>
    <t>3 Flaschen, 1988 Schöne Flaschen mit perfektem Niveau, Etiketten leicht kellergrau</t>
  </si>
  <si>
    <t>Chianti Classico Riserva « Le Baroncole », MO/DOCG, Toscana, San Giusto a Rentennano</t>
  </si>
  <si>
    <t>Champagne  «Cuvée Confidentielle», AC/MO, Champagne, Champagne J.P Lalouelle</t>
  </si>
  <si>
    <t xml:space="preserve">Vino Nobile di Montepulciano Riserva Bianca, MO/DOCG, Toscana, Boscarelli </t>
  </si>
  <si>
    <t>Pavillon Blanc de Château Margaux, AC/MC, Margaux, 2e vin de Ch. Margaux</t>
  </si>
  <si>
    <t xml:space="preserve">L’Extravagant de Doisy-Daëne, AC/MC, Barsac-Sauternes, 1er grand cru classé </t>
  </si>
  <si>
    <t>Total 9 Flaschen, 2005, OHK 1er Grand Cru-Sammlerkiste (Duclot) Jahrgang 2005</t>
  </si>
  <si>
    <t>Le Montrachet grand cru, AC/MO, Côte de Beaune, Domaines Comtes Lafon</t>
  </si>
  <si>
    <t>Châteauneuf du Pape « Les Gallimardes », AOC/MO, Rhône, Domaine Giraud</t>
  </si>
  <si>
    <t xml:space="preserve">Total 8 Flaschen (Serie mit je 1 Flasche der Jahrgänge 2002 bis 2009) </t>
  </si>
  <si>
    <t>1 Imperialflasche, 2003, OHK (Parker 98)</t>
  </si>
  <si>
    <t>Gevrey-Chambertin 1er cru « Bel-Air », AC/MO, Côte de Nuits, Domaine Taupenot-Merme</t>
  </si>
  <si>
    <t>Charmes-Chambertin, AC/MO, Côte de Nuits, Grand cru, Domaine Taupenot-Merme</t>
  </si>
  <si>
    <t>Grüner Veltliner Smaragd “Schön”, AC/MO, Wachau, Weingut Graben-Gritsch</t>
  </si>
  <si>
    <r>
      <t>Meursault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 «Grands Charrons», AC/MO, Côte de Beaune, Domaine Michel Bouzereau</t>
    </r>
  </si>
  <si>
    <r>
      <t>Meursault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 “Genevrières”, AC/MO, Côte de Beaune, Domaine Antoine Jobard</t>
    </r>
  </si>
  <si>
    <t>Champagne  «Comtes de Champagne Rosé» AC/MO, Champagne, Taittinger</t>
  </si>
  <si>
    <t>1 Flasche, 1979 (rare Flasche mit leicht beschädigter Kapsel und Etikette)</t>
  </si>
  <si>
    <t>Puligny - Montrachet « Les  Champs Canet » AC/MO, Côte de Beaune, 1er cru, Domaine Louis Carillon</t>
  </si>
  <si>
    <t>1 Magnumflasche, 1987, OHK (Perfekter Zustand, OHK)</t>
  </si>
  <si>
    <t>Barbaresco “Camp Gros Martinenga” , MO/DOCG, Piemont, Marchesi di Gresy</t>
  </si>
  <si>
    <t>1 Magnumflasche, 1982 (Etikette beschriftet)</t>
  </si>
  <si>
    <t>Vino Nobile di Montepulciano, MO/DOCG, Toscana, Fattoria Fognano 1973 (2) 1974 (2) 1977 (1) 1985 (1) Tenuta Bindella, Riserva 1986 (1)</t>
  </si>
  <si>
    <r>
      <t>Meursault « Poruzots-Dessus » AC/MO, Côte de Beaune,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Charles Jobard, 1991 (1)</t>
    </r>
  </si>
  <si>
    <r>
      <t>Meursault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 «Charmes», AC/MO, Côte de Beaune, Domaines Jacques Cortenay, 1979 (1)</t>
    </r>
  </si>
  <si>
    <t>Corton – Charlemagne, AC/MO, Côte de Beaune, Grand cru, Domaine Maurice Chapuis, 1979 (1)</t>
  </si>
  <si>
    <t>6 Flaschen, 1979 (Etiketten beschädigt, Niv. 3.5-7cm)</t>
  </si>
  <si>
    <t>Le Montrachet, Grand cru, AC/MO, Côte de Beaune, Domaine Fleurot-Larose</t>
  </si>
  <si>
    <t>Musigny « Vieilles Vignes », AC/MO, Côte de Nuits, Grand cru, Comte de Vogüe</t>
  </si>
  <si>
    <t>1 Magnumflasche, 1979, Niv. 2.5cm (E-vergilbt Kapsel beschädigt)</t>
  </si>
  <si>
    <t xml:space="preserve">Chambertin « Clos de Bèze », AC/MO, Côte de Nuits, Grand cru, Domaine Pierre Damoy </t>
  </si>
  <si>
    <t>1 Flasche, 1986, Niv. 1cm (Etiketten leicht beschmutzt und beschädigt)</t>
  </si>
  <si>
    <t>1 Flasche, 1986, Niv. 2cm (Etiketten leicht beschmutzt und beschädigt)</t>
  </si>
  <si>
    <t xml:space="preserve">Romanée St. Vivant, AC/MO, Côte de Nuits, Grand cru, Domaine Marey-Monge </t>
  </si>
  <si>
    <t xml:space="preserve">Échezeaux, AC/MO, Côte de Nuits, Grand cru, Domaine Romanée-Conti </t>
  </si>
  <si>
    <t xml:space="preserve">Grands- Échezeaux, AC/MO, Côte de Nuits, Grand cru, Domaine Romanée-Conti </t>
  </si>
  <si>
    <t>Château Pape Clément, AC/MC, Pessac Léognan, cru classé 1966 (1x HS/TS)</t>
  </si>
  <si>
    <t>Château Smith Haut Lafitte rouge, AC/MC, Pessac-Léognan, cru classé (1x 1966 TS, 4x 1969 TS, E-leicht ver.)</t>
  </si>
  <si>
    <t>Total 5 Flaschen (3 x 1964 Niv 5cm, 1x 1957 Niv. HS, 1x 1966 Niv. MS )</t>
  </si>
  <si>
    <t xml:space="preserve">Château Canon la Gaffelière, AC/MC, St. Emilion,  1er grand cru classé (B) (4x 1966, 2x HS, 3x TS) </t>
  </si>
  <si>
    <t>3 Flaschen, 1975, Niv. HS (Kapseln korrodiert, 1x E-zer.)</t>
  </si>
  <si>
    <t>1 3/8 Flasche, 1959 (Niv. MS, Abf. Cruse, USA Zusatzetikett)</t>
  </si>
  <si>
    <t>1 Flasche, 1966, Niv. MS (Kapsel defekt)</t>
  </si>
  <si>
    <t>Meursault “Perrières”, AC/MO, Côte de Beaune, 1er cru, Domaine Michel Bouzereau</t>
  </si>
  <si>
    <t>Châteauneuf du Pape blanc « Les Gallimardes », AC/MO, Rhône,Domaine Giraud</t>
  </si>
  <si>
    <t>3 Flaschen, 2014, OHK (Rarität: der letzte Jahrgang und ein grosses Jahr im Burgund für Weisswein)</t>
  </si>
  <si>
    <t>Châteauneuf du Pape « Grenaches de Pierre », AC/MO, Rhône, Domaine Giraud</t>
  </si>
  <si>
    <t>Châteauneuf du Pape « Clos des Papes », AC/MO, Rhône, Vincent Avril</t>
  </si>
  <si>
    <t>La Peira, AC/MO, Languedoc, La Peira en Damaisela</t>
  </si>
  <si>
    <t>6 Flaschen, 2008, OHK (Parker 95)</t>
  </si>
  <si>
    <t>1 Dutzend Flaschen, 2008, OHK (Parker 95)</t>
  </si>
  <si>
    <t>3 Magnumflaschen, 2005, OHK (Parker 95)</t>
  </si>
  <si>
    <t xml:space="preserve">Châteauneuf du Pape «Pure», AC/MO, Rhône, Domaine La Barroche 2007 (1) </t>
  </si>
  <si>
    <t>Châteauneuf du Pape «Combe de Fous », AC/MO, Rhône, Clos St. Jean 2011 (1)</t>
  </si>
  <si>
    <t xml:space="preserve">« Y » de Château d’Yquem, AC/MC, Bordeaux blanc sec, Bordeaux Supérieur </t>
  </si>
  <si>
    <t>Château Beauséjour Duffau-Lagarosse, AC/MC, St. Emilion, 1er  grand cru classé (B)</t>
  </si>
  <si>
    <t>Puligny - Montrachet « Les Folatières » 2004 (1 MG, E-leicht ver.) AC/MO, Côte de Beaune, 1er cru, Domaine Olivier Leflaive</t>
  </si>
  <si>
    <t>Santenay blanc « Beauregard » 2005 (2), AC/MO, Côte de Beaune, 1er cru, Domaine Vincent Girardin</t>
  </si>
  <si>
    <t>6 Magnumflaschen, 2005, OHK (Parker 100)</t>
  </si>
  <si>
    <t>1 3/8 Flasche, 2010, OHK (Parker 98)</t>
  </si>
  <si>
    <t>Château Margaux</t>
  </si>
  <si>
    <t xml:space="preserve"> AC/MC</t>
  </si>
  <si>
    <t xml:space="preserve"> Margaux</t>
  </si>
  <si>
    <t xml:space="preserve"> 1er grand cru classé</t>
  </si>
  <si>
    <t>Château Latour</t>
  </si>
  <si>
    <t xml:space="preserve"> Pauillac</t>
  </si>
  <si>
    <t>Château Mouton Rothschild</t>
  </si>
  <si>
    <t>Château Lafite Rothschild</t>
  </si>
  <si>
    <t>Château Léoville Las Cases</t>
  </si>
  <si>
    <t xml:space="preserve"> St. Julien</t>
  </si>
  <si>
    <t xml:space="preserve"> 2e grand cru classé </t>
  </si>
  <si>
    <t>Château Ducru Beaucaillou</t>
  </si>
  <si>
    <t xml:space="preserve"> 2e grand cru classé</t>
  </si>
  <si>
    <t>Château Montrose</t>
  </si>
  <si>
    <t xml:space="preserve"> St. Estèphe</t>
  </si>
  <si>
    <t>Château La Mission Haut-Brion</t>
  </si>
  <si>
    <t xml:space="preserve"> Pessac Léognan</t>
  </si>
  <si>
    <t xml:space="preserve"> cru classé</t>
  </si>
  <si>
    <t>Château Haut-Brion</t>
  </si>
  <si>
    <t>Château Troplong Mondot</t>
  </si>
  <si>
    <t xml:space="preserve"> St. Emilion</t>
  </si>
  <si>
    <t xml:space="preserve"> 1er grand cru classé (B)</t>
  </si>
  <si>
    <t>Château Pavie Decesse</t>
  </si>
  <si>
    <t xml:space="preserve"> grand cru classé </t>
  </si>
  <si>
    <t>Château Pavie</t>
  </si>
  <si>
    <t>Chapelle d’ Ausone</t>
  </si>
  <si>
    <t xml:space="preserve"> grand cru</t>
  </si>
  <si>
    <t xml:space="preserve"> 2e vin de Château Ausone</t>
  </si>
  <si>
    <t>Château Ausone</t>
  </si>
  <si>
    <t xml:space="preserve"> 1er grand cru classé (A)</t>
  </si>
  <si>
    <t>Château L’Eglise Clinet</t>
  </si>
  <si>
    <t xml:space="preserve"> Pomerol</t>
  </si>
  <si>
    <t>Château Lafleur</t>
  </si>
  <si>
    <t xml:space="preserve"> grand cru exceptionnel</t>
  </si>
  <si>
    <t>Château Pétrus</t>
  </si>
  <si>
    <t xml:space="preserve"> Côte du Rhône</t>
  </si>
  <si>
    <t xml:space="preserve"> Château Beaucastel</t>
  </si>
  <si>
    <t>Ornellaia</t>
  </si>
  <si>
    <t xml:space="preserve"> MO/DOC</t>
  </si>
  <si>
    <t xml:space="preserve"> Bolgheri</t>
  </si>
  <si>
    <t xml:space="preserve"> Tenuta dell’Ornellaia</t>
  </si>
  <si>
    <t xml:space="preserve"> Pinot Noir (3)</t>
  </si>
  <si>
    <t xml:space="preserve"> MO</t>
  </si>
  <si>
    <t xml:space="preserve"> Bündner Herrschaft</t>
  </si>
  <si>
    <t xml:space="preserve"> Martha und Daniel Gantenbein</t>
  </si>
  <si>
    <t>Meursault « La Sève du Clos »</t>
  </si>
  <si>
    <t xml:space="preserve"> AC/MO</t>
  </si>
  <si>
    <t xml:space="preserve"> Côte de Beaune</t>
  </si>
  <si>
    <t xml:space="preserve"> Domaine Arnaud Ente </t>
  </si>
  <si>
    <t>Meursault « Goutte d’Or »</t>
  </si>
  <si>
    <t xml:space="preserve"> Domaine Arnaud Ente  </t>
  </si>
  <si>
    <t>Meursault</t>
  </si>
  <si>
    <t>Meursault « Clos des Ambres »</t>
  </si>
  <si>
    <t>Puligny-Montrachet « Les Referts »</t>
  </si>
  <si>
    <t xml:space="preserve"> 1er cru</t>
  </si>
  <si>
    <t>Puligny-Montrachet « Les Champs-Gains »</t>
  </si>
  <si>
    <t xml:space="preserve"> Grand cru</t>
  </si>
  <si>
    <t xml:space="preserve"> Domaines Comtes Lafon</t>
  </si>
  <si>
    <t xml:space="preserve"> Côte de Nuits</t>
  </si>
  <si>
    <t xml:space="preserve"> Domaine Dujac</t>
  </si>
  <si>
    <t>Vosne-Romanée « Aux Cros Parentoux »</t>
  </si>
  <si>
    <t xml:space="preserve"> Emmanuel Rouget</t>
  </si>
  <si>
    <t>Échezeaux</t>
  </si>
  <si>
    <t>Chambertin</t>
  </si>
  <si>
    <t xml:space="preserve"> Armand Rousseau</t>
  </si>
  <si>
    <t>Chambertin « Clos-de-Bèze »</t>
  </si>
  <si>
    <t>Châteauneuf du Pape Cuvée « Deus Ex Machina »</t>
  </si>
  <si>
    <t xml:space="preserve"> Châteauneuf du Pape</t>
  </si>
  <si>
    <t xml:space="preserve"> Domaine Clos Saint-Jean</t>
  </si>
  <si>
    <t>Châteauneuf du Pape Cuvée « Pure »</t>
  </si>
  <si>
    <t xml:space="preserve">  AC/MO</t>
  </si>
  <si>
    <t xml:space="preserve"> Domaine de la Barroche</t>
  </si>
  <si>
    <t>Châteauneuf du Pape Cuvée « Réserve des Deux Frères »</t>
  </si>
  <si>
    <t xml:space="preserve"> Domaine Pierre Usseglio</t>
  </si>
  <si>
    <t>Châteauneuf du Pape Cuvée « XXL »</t>
  </si>
  <si>
    <t xml:space="preserve"> Domaine de la Janasse</t>
  </si>
  <si>
    <t>Clos Rougeard Le Bourg</t>
  </si>
  <si>
    <t xml:space="preserve"> Saumur-Champigny</t>
  </si>
  <si>
    <t xml:space="preserve"> Domaine Foucault</t>
  </si>
  <si>
    <t>Dominus</t>
  </si>
  <si>
    <t xml:space="preserve"> Napa Valley</t>
  </si>
  <si>
    <t xml:space="preserve"> Dominus Estate</t>
  </si>
  <si>
    <t xml:space="preserve"> Christian Moueix</t>
  </si>
  <si>
    <t>Cabernet Sauvignon « Beckstoffer To Kalon »</t>
  </si>
  <si>
    <t xml:space="preserve"> Schrader Cellars</t>
  </si>
  <si>
    <t>Cabernet Sauvignon « RBS »</t>
  </si>
  <si>
    <t>MO</t>
  </si>
  <si>
    <t>Cabernet Sauvignon « CCS »</t>
  </si>
  <si>
    <t>Cabernet Sauvignon « T6 »</t>
  </si>
  <si>
    <t>Cabernet Sauvignon « Hillside Select »</t>
  </si>
  <si>
    <t xml:space="preserve"> Shafer Vineyards</t>
  </si>
  <si>
    <t>Cabernet Sauvignon « Social Currency »</t>
  </si>
  <si>
    <t xml:space="preserve"> Dakota Shy</t>
  </si>
  <si>
    <t>Pinot Noir « Three Sisters Vineyard »</t>
  </si>
  <si>
    <t xml:space="preserve"> Sonoma County</t>
  </si>
  <si>
    <t xml:space="preserve"> Marcassin</t>
  </si>
  <si>
    <t>Pinot Noir « Marcassin Vineyard »</t>
  </si>
  <si>
    <t xml:space="preserve"> Sonoma Coast</t>
  </si>
  <si>
    <t>Sine Qua Non Grenache « The Line »</t>
  </si>
  <si>
    <t xml:space="preserve"> Kalifornien</t>
  </si>
  <si>
    <t xml:space="preserve"> Sine Qua Non</t>
  </si>
  <si>
    <t>Sine Qua Non Syrah «The Thrill of Stamp Collecting»</t>
  </si>
  <si>
    <t>Sine Qua Non Grenache «Upside-Down»</t>
  </si>
  <si>
    <t>Chambertin « Clos de Bèze »</t>
  </si>
  <si>
    <t xml:space="preserve"> Domaine Armand Rousseau</t>
  </si>
  <si>
    <t>Romanée St. Vivant</t>
  </si>
  <si>
    <t xml:space="preserve"> Domaine Romanée-Conti </t>
  </si>
  <si>
    <t>Richebourg</t>
  </si>
  <si>
    <t>La Tâche</t>
  </si>
  <si>
    <t>Romanée-Conti</t>
  </si>
  <si>
    <t>Double Diamond « BomberX »</t>
  </si>
  <si>
    <t>Cabernet Sauvignon « Georges III »</t>
  </si>
  <si>
    <t>Cabernet Sauvignon « Beckstoffer Tokalon »</t>
  </si>
  <si>
    <t>Cabernet Sauvignon « Old Sparky »</t>
  </si>
  <si>
    <t xml:space="preserve"> Toscana</t>
  </si>
  <si>
    <t xml:space="preserve"> Gianfranco Soldera</t>
  </si>
  <si>
    <t xml:space="preserve"> Isole e Olena</t>
  </si>
  <si>
    <t>Saffredi</t>
  </si>
  <si>
    <t xml:space="preserve"> MO/IGT</t>
  </si>
  <si>
    <t xml:space="preserve"> Fattoria Le Pupille</t>
  </si>
  <si>
    <t>Petit Verdot/Sangiovese « Dofana »</t>
  </si>
  <si>
    <t xml:space="preserve"> Fattoria Cresti </t>
  </si>
  <si>
    <t>Kurni</t>
  </si>
  <si>
    <t xml:space="preserve"> Marche</t>
  </si>
  <si>
    <t xml:space="preserve"> Oasi degli Angeli</t>
  </si>
  <si>
    <t>Grappa « Levi »</t>
  </si>
  <si>
    <t xml:space="preserve"> DO/MO</t>
  </si>
  <si>
    <t xml:space="preserve"> Piemont</t>
  </si>
  <si>
    <t xml:space="preserve"> Romano Levi</t>
  </si>
  <si>
    <t>Armagnac « Etchart »</t>
  </si>
  <si>
    <t xml:space="preserve"> AC/CH</t>
  </si>
  <si>
    <t xml:space="preserve"> Armagnac</t>
  </si>
  <si>
    <t xml:space="preserve"> Cie des Grands Armagnacs</t>
  </si>
  <si>
    <t>Opus One</t>
  </si>
  <si>
    <t xml:space="preserve"> Mondavi &amp; Rothschild</t>
  </si>
  <si>
    <t>White blend « La Proportion Dorée »</t>
  </si>
  <si>
    <t xml:space="preserve"> Sonoma Valley</t>
  </si>
  <si>
    <t xml:space="preserve"> Morlet</t>
  </si>
  <si>
    <t>El Desafio de Jonata</t>
  </si>
  <si>
    <t xml:space="preserve"> Central Coast</t>
  </si>
  <si>
    <t xml:space="preserve"> Jonata</t>
  </si>
  <si>
    <t>Proprietary red « The Bard »</t>
  </si>
  <si>
    <t xml:space="preserve"> Realm Cellars </t>
  </si>
  <si>
    <t>Châteauneuf-du-Pape « La Combe des Fous »</t>
  </si>
  <si>
    <t xml:space="preserve"> Domaine Clos St. Jean</t>
  </si>
  <si>
    <t>Château Péby Faugères</t>
  </si>
  <si>
    <t xml:space="preserve"> grand cru classé</t>
  </si>
  <si>
    <t>Château Monbrison</t>
  </si>
  <si>
    <t xml:space="preserve"> cru bourgeois  </t>
  </si>
  <si>
    <t xml:space="preserve"> 1er grand cru classé  </t>
  </si>
  <si>
    <t>Château Cos d’Estournel</t>
  </si>
  <si>
    <t>Château Figeac</t>
  </si>
  <si>
    <t>Château Tronquoy-Lalande</t>
  </si>
  <si>
    <t xml:space="preserve"> cru bourgeois</t>
  </si>
  <si>
    <t>Château Lynch Bages</t>
  </si>
  <si>
    <t xml:space="preserve"> 5e grand cru classé</t>
  </si>
  <si>
    <t xml:space="preserve"> Château Palmer</t>
  </si>
  <si>
    <t xml:space="preserve"> 3e grand cru classé</t>
  </si>
  <si>
    <t xml:space="preserve"> Château Léoville Las Cases</t>
  </si>
  <si>
    <t xml:space="preserve"> Château Ducru Beaucaillou</t>
  </si>
  <si>
    <t xml:space="preserve"> 1er grand cru classé </t>
  </si>
  <si>
    <t>Château La Mission Haut Brion</t>
  </si>
  <si>
    <t>Château Haut Brion</t>
  </si>
  <si>
    <t xml:space="preserve"> Pessac-Léognan</t>
  </si>
  <si>
    <t xml:space="preserve"> Château Fleur-Pétrus</t>
  </si>
  <si>
    <t xml:space="preserve"> Château L’Eglise Clinet</t>
  </si>
  <si>
    <t>Château Angélus</t>
  </si>
  <si>
    <t>Château Cheval Blanc</t>
  </si>
  <si>
    <t>Château Le Pin</t>
  </si>
  <si>
    <t>Château Palmer</t>
  </si>
  <si>
    <t>Château Pichon Baron</t>
  </si>
  <si>
    <t xml:space="preserve"> AC/FB</t>
  </si>
  <si>
    <t>Château Léoville Barton</t>
  </si>
  <si>
    <t>Château Léoville Poyferre</t>
  </si>
  <si>
    <t>Château Canon La Gaffelière</t>
  </si>
  <si>
    <t>Sassicaia</t>
  </si>
  <si>
    <t xml:space="preserve"> Tenuta San Guido</t>
  </si>
  <si>
    <t>Pingus</t>
  </si>
  <si>
    <t xml:space="preserve"> MO/DOCa</t>
  </si>
  <si>
    <t xml:space="preserve"> Ribera del Duero</t>
  </si>
  <si>
    <t xml:space="preserve"> Peter Sisseck</t>
  </si>
  <si>
    <t xml:space="preserve"> Santa Cruz Mountains</t>
  </si>
  <si>
    <t xml:space="preserve"> Ridge Vineyards</t>
  </si>
  <si>
    <t>Shiraz „Hill of Grace”</t>
  </si>
  <si>
    <t xml:space="preserve"> Eden Valley</t>
  </si>
  <si>
    <t xml:space="preserve"> Henschke Winery</t>
  </si>
  <si>
    <t>Astralis</t>
  </si>
  <si>
    <t xml:space="preserve"> McLaren Vale</t>
  </si>
  <si>
    <t xml:space="preserve"> Clarendon Hills </t>
  </si>
  <si>
    <t>Shiraz “Attunga”</t>
  </si>
  <si>
    <t xml:space="preserve"> Skillogalee Valley</t>
  </si>
  <si>
    <t xml:space="preserve"> Kilikanoon</t>
  </si>
  <si>
    <t>Shiraz “Crow Hurst”</t>
  </si>
  <si>
    <t>Chardonnay « Boar’s View »</t>
  </si>
  <si>
    <t xml:space="preserve"> Sonoma</t>
  </si>
  <si>
    <t>Pinot Noir « Boar’s View »</t>
  </si>
  <si>
    <t>Pinot Noir « CIRQ Threehouse »</t>
  </si>
  <si>
    <t xml:space="preserve"> Russian River</t>
  </si>
  <si>
    <t xml:space="preserve"> CIRQ Estate</t>
  </si>
  <si>
    <t>Cardinale  « Proprietary Red »</t>
  </si>
  <si>
    <t xml:space="preserve"> Cardinale</t>
  </si>
  <si>
    <t>Merlot « Rive Droite »</t>
  </si>
  <si>
    <t xml:space="preserve"> Blankiet Estate</t>
  </si>
  <si>
    <t>Merlot « Paradise Hills »</t>
  </si>
  <si>
    <t>Cabernet Sauvignon “Paradise Hills“</t>
  </si>
  <si>
    <t>Blankiet Estate “Paradise Hills Vineyard“</t>
  </si>
  <si>
    <t>Vérité « La Joie »</t>
  </si>
  <si>
    <t xml:space="preserve"> Vérité Wines</t>
  </si>
  <si>
    <t>Vérité « La Muse »</t>
  </si>
  <si>
    <t>Vérité « Le Desir »</t>
  </si>
  <si>
    <t>Proprietary Red</t>
  </si>
  <si>
    <t xml:space="preserve"> Continuum</t>
  </si>
  <si>
    <t>Cabernet Sauvignon “Wedding Vineyard”</t>
  </si>
  <si>
    <t xml:space="preserve"> Fisher Vineyards</t>
  </si>
  <si>
    <t>Morey-Saint Denis «La Riotte»</t>
  </si>
  <si>
    <t xml:space="preserve"> Domaine Taupenot-Merme</t>
  </si>
  <si>
    <t>Corton-Rognet</t>
  </si>
  <si>
    <t>Château l’Hermitage</t>
  </si>
  <si>
    <t>L’Interdit de Château Valandraud</t>
  </si>
  <si>
    <t xml:space="preserve"> Vin de table français</t>
  </si>
  <si>
    <t xml:space="preserve"> J. L. Thunevin</t>
  </si>
  <si>
    <t>Lupicaia</t>
  </si>
  <si>
    <t xml:space="preserve"> Castello del Terriccio</t>
  </si>
  <si>
    <t>Redigaffi</t>
  </si>
  <si>
    <t xml:space="preserve"> Tua Rita</t>
  </si>
  <si>
    <t>Messorio</t>
  </si>
  <si>
    <t xml:space="preserve"> Azienda Le Macchiole</t>
  </si>
  <si>
    <t>Serra Monte</t>
  </si>
  <si>
    <t xml:space="preserve"> Calabria</t>
  </si>
  <si>
    <t xml:space="preserve"> Terre di Balbia</t>
  </si>
  <si>
    <t>Château La Serre</t>
  </si>
  <si>
    <t>Château Pichon Lalande</t>
  </si>
  <si>
    <t>Château Calon Ségur</t>
  </si>
  <si>
    <t>Clos St. Julien</t>
  </si>
  <si>
    <t xml:space="preserve"> grand cru  </t>
  </si>
  <si>
    <t>Château Trotanoy</t>
  </si>
  <si>
    <t>Château Fleur-Pétrus</t>
  </si>
  <si>
    <t>Mas Doix</t>
  </si>
  <si>
    <t xml:space="preserve"> Priorat</t>
  </si>
  <si>
    <t xml:space="preserve"> Cellers Mas Doix 2004 (1x E-verschmutzt)</t>
  </si>
  <si>
    <t xml:space="preserve"> Quinta Sardonia</t>
  </si>
  <si>
    <t xml:space="preserve"> Peter Sisseck 2004 (1)</t>
  </si>
  <si>
    <t xml:space="preserve"> Clos Mogador</t>
  </si>
  <si>
    <t xml:space="preserve"> Rene Barbier</t>
  </si>
  <si>
    <t xml:space="preserve"> Clos Mogador 2005 (1)</t>
  </si>
  <si>
    <t xml:space="preserve"> Perlarena</t>
  </si>
  <si>
    <t xml:space="preserve"> Rioja</t>
  </si>
  <si>
    <t xml:space="preserve"> Dominio del Bendito 2006 (1)</t>
  </si>
  <si>
    <t xml:space="preserve"> Pagos Viejos</t>
  </si>
  <si>
    <t xml:space="preserve"> Bodegas Artadi 2004 (2)</t>
  </si>
  <si>
    <t>Haçienda Monasterio « Reserva »</t>
  </si>
  <si>
    <t>Pruno</t>
  </si>
  <si>
    <t xml:space="preserve"> MO/DO</t>
  </si>
  <si>
    <t xml:space="preserve"> Finca Villacreces</t>
  </si>
  <si>
    <t>Quinta Sardonia « QS »</t>
  </si>
  <si>
    <t xml:space="preserve"> Sardôn de Duero</t>
  </si>
  <si>
    <t xml:space="preserve"> Bodegas QS</t>
  </si>
  <si>
    <t>Prima</t>
  </si>
  <si>
    <t xml:space="preserve"> Toro</t>
  </si>
  <si>
    <t xml:space="preserve"> Bodegas y Viñedos San Roman</t>
  </si>
  <si>
    <t>Gago « Cosecha »</t>
  </si>
  <si>
    <t xml:space="preserve"> Telmo Rodrigues</t>
  </si>
  <si>
    <t>Camins del Prorat</t>
  </si>
  <si>
    <t xml:space="preserve"> Alvaro Palacios</t>
  </si>
  <si>
    <t>Finca Dofi</t>
  </si>
  <si>
    <t xml:space="preserve"> Alvaro Palacios </t>
  </si>
  <si>
    <t>Petalos del Bierzo</t>
  </si>
  <si>
    <t xml:space="preserve"> Bierzo</t>
  </si>
  <si>
    <t xml:space="preserve"> Descendientes de J. Palacios</t>
  </si>
  <si>
    <t>Clos d’Agon tinto</t>
  </si>
  <si>
    <t xml:space="preserve"> Calonge</t>
  </si>
  <si>
    <t xml:space="preserve"> Cellers Mas Gil </t>
  </si>
  <si>
    <t>Schwarz-Weiss</t>
  </si>
  <si>
    <t xml:space="preserve"> Burgenland</t>
  </si>
  <si>
    <t xml:space="preserve"> Johann Schwarz</t>
  </si>
  <si>
    <t>Schwarz-Rot</t>
  </si>
  <si>
    <t>Cuvée Salzberg</t>
  </si>
  <si>
    <t xml:space="preserve"> DAC/MO</t>
  </si>
  <si>
    <t xml:space="preserve"> Gernot Heinrich</t>
  </si>
  <si>
    <t>Cuvée Kerschbaum</t>
  </si>
  <si>
    <t xml:space="preserve"> Paul Kerschbaum</t>
  </si>
  <si>
    <t>Cuvée G</t>
  </si>
  <si>
    <t xml:space="preserve"> Gesellmann</t>
  </si>
  <si>
    <t>Batonnage</t>
  </si>
  <si>
    <t xml:space="preserve"> Wild Boys of Batonnage</t>
  </si>
  <si>
    <t>Champagne  « Cristal »</t>
  </si>
  <si>
    <t xml:space="preserve"> Champagne Louis Roederer</t>
  </si>
  <si>
    <t>Bàtard – Montrachet</t>
  </si>
  <si>
    <t xml:space="preserve"> Domaine Leflaive </t>
  </si>
  <si>
    <t xml:space="preserve"> Domaine J.F. Coche Dury </t>
  </si>
  <si>
    <t>Corton-Charlemagne</t>
  </si>
  <si>
    <t>Gevrey Chambertin</t>
  </si>
  <si>
    <t xml:space="preserve"> Domaine Armand Rousseau </t>
  </si>
  <si>
    <t>Charmes Chambertin</t>
  </si>
  <si>
    <t>Ruchottes Chambertin</t>
  </si>
  <si>
    <t xml:space="preserve"> Domaine Romanée Conti </t>
  </si>
  <si>
    <t>Romanée Conti</t>
  </si>
  <si>
    <t xml:space="preserve"> Dom. Romanée Conti </t>
  </si>
  <si>
    <t>Vega Sicilia “Unico”</t>
  </si>
  <si>
    <t xml:space="preserve"> Bodegas Vega Sicilia</t>
  </si>
  <si>
    <t>Solaia</t>
  </si>
  <si>
    <t xml:space="preserve"> Piero Antinori</t>
  </si>
  <si>
    <t>Paleo</t>
  </si>
  <si>
    <t>Il Bruciato</t>
  </si>
  <si>
    <t xml:space="preserve"> Tenuta Guado al Tasso</t>
  </si>
  <si>
    <t>Cont`Ugo</t>
  </si>
  <si>
    <t>Il Pino di Biserno</t>
  </si>
  <si>
    <t xml:space="preserve"> Tenuta di Biserno</t>
  </si>
  <si>
    <t>Biserno</t>
  </si>
  <si>
    <t>Caiarossa</t>
  </si>
  <si>
    <t xml:space="preserve"> Tenuta Caiarossa</t>
  </si>
  <si>
    <t>Trebbiano d’Abruzzo</t>
  </si>
  <si>
    <t xml:space="preserve"> Abruzzen</t>
  </si>
  <si>
    <t xml:space="preserve"> Az. Agr. Valentini</t>
  </si>
  <si>
    <t>Montepulciano d’Abruzzo</t>
  </si>
  <si>
    <t>Verdicchio di Castello di Jesi</t>
  </si>
  <si>
    <t xml:space="preserve"> MO/DOCG</t>
  </si>
  <si>
    <t xml:space="preserve"> Marken</t>
  </si>
  <si>
    <t xml:space="preserve"> Fatt. San Lorenzo</t>
  </si>
  <si>
    <t>Barolo “Sori Ginestra”</t>
  </si>
  <si>
    <t xml:space="preserve"> Piemonte</t>
  </si>
  <si>
    <t xml:space="preserve"> Conterno Fantino</t>
  </si>
  <si>
    <t>Cepparello</t>
  </si>
  <si>
    <t xml:space="preserve"> AC/IGT</t>
  </si>
  <si>
    <t>Chianti “Vigneto La Casuccia”</t>
  </si>
  <si>
    <t xml:space="preserve"> Castello di Ama</t>
  </si>
  <si>
    <t>Vigna L`Apparita</t>
  </si>
  <si>
    <t>Chianti Classico Riserva « Le Baroncole »</t>
  </si>
  <si>
    <t xml:space="preserve"> San Giusto a Rentennano</t>
  </si>
  <si>
    <t>La Ricolma</t>
  </si>
  <si>
    <t>Percarlo</t>
  </si>
  <si>
    <t>Flaccianello</t>
  </si>
  <si>
    <t xml:space="preserve"> Azienda Fontodi</t>
  </si>
  <si>
    <t>Sammarco</t>
  </si>
  <si>
    <t xml:space="preserve"> Castello dei Rampolla</t>
  </si>
  <si>
    <t>Vigna d’Alceo</t>
  </si>
  <si>
    <t>Le Pergole Torte</t>
  </si>
  <si>
    <t xml:space="preserve"> Montevertine</t>
  </si>
  <si>
    <t>Magari</t>
  </si>
  <si>
    <t xml:space="preserve"> Ca’Marcanda di Angelo Gaja</t>
  </si>
  <si>
    <t>Champagne  «Cuvée Confidentielle»</t>
  </si>
  <si>
    <t xml:space="preserve"> Champagne</t>
  </si>
  <si>
    <t xml:space="preserve"> Champagne J.P Lalouelle</t>
  </si>
  <si>
    <t>Château Grand Puy Lacoste</t>
  </si>
  <si>
    <t xml:space="preserve"> 5e grand cru classé </t>
  </si>
  <si>
    <t>Fontalloro</t>
  </si>
  <si>
    <t xml:space="preserve"> Félsina</t>
  </si>
  <si>
    <t>Merlot Buri</t>
  </si>
  <si>
    <t xml:space="preserve"> Friaul</t>
  </si>
  <si>
    <t xml:space="preserve"> Miani</t>
  </si>
  <si>
    <t>Merlot Filip</t>
  </si>
  <si>
    <t>San Leonardo</t>
  </si>
  <si>
    <t xml:space="preserve"> Trentino</t>
  </si>
  <si>
    <t xml:space="preserve"> Tenuta San Leonardo</t>
  </si>
  <si>
    <t>Barolo “Cascina Francia”</t>
  </si>
  <si>
    <t xml:space="preserve">  MO/DOCG</t>
  </si>
  <si>
    <t xml:space="preserve"> Giacomo Conterno</t>
  </si>
  <si>
    <t>Barolo “Cicala”</t>
  </si>
  <si>
    <t xml:space="preserve"> Poderi Aldo Conterno</t>
  </si>
  <si>
    <t>A Quo</t>
  </si>
  <si>
    <t xml:space="preserve"> Montepeloso</t>
  </si>
  <si>
    <t>Vino Nobile di Montepulciano Riserva Bianca</t>
  </si>
  <si>
    <t xml:space="preserve"> Boscarelli </t>
  </si>
  <si>
    <t>Brunello di Montalcino Riserva</t>
  </si>
  <si>
    <t xml:space="preserve"> Claudia Ferrero</t>
  </si>
  <si>
    <t>Galatrona</t>
  </si>
  <si>
    <t xml:space="preserve"> Petrolo</t>
  </si>
  <si>
    <t>Domaine de Chevalier blanc</t>
  </si>
  <si>
    <t>Pavillon Blanc de Château Margaux</t>
  </si>
  <si>
    <t xml:space="preserve"> 2e vin de Ch. Margaux</t>
  </si>
  <si>
    <t>Château La Mission Haut Brion blanc</t>
  </si>
  <si>
    <t>Château La Tour Carnet</t>
  </si>
  <si>
    <t xml:space="preserve"> Médoc</t>
  </si>
  <si>
    <t>Château Clerc Milon</t>
  </si>
  <si>
    <t>Château Branaire Ducru</t>
  </si>
  <si>
    <t xml:space="preserve"> 4e grand cru classé </t>
  </si>
  <si>
    <t>Château Les Ormes de Pez</t>
  </si>
  <si>
    <t>Château Haut Bailly</t>
  </si>
  <si>
    <t xml:space="preserve"> cru classé </t>
  </si>
  <si>
    <t>Château de Valandraud</t>
  </si>
  <si>
    <t>Château Péby-Faugères „Edition Special Mario Botta“</t>
  </si>
  <si>
    <t>Château Bellevue-Mondotte</t>
  </si>
  <si>
    <t xml:space="preserve"> grand cru </t>
  </si>
  <si>
    <t>La Mondotte</t>
  </si>
  <si>
    <t>Château Suduiraut</t>
  </si>
  <si>
    <t xml:space="preserve"> Sauternes</t>
  </si>
  <si>
    <t>Château d’Yquem</t>
  </si>
  <si>
    <t>L’Extravagant de Doisy-Daëne</t>
  </si>
  <si>
    <t xml:space="preserve"> Barsac-Sauternes</t>
  </si>
  <si>
    <t xml:space="preserve"> Château Cheval Blanc</t>
  </si>
  <si>
    <t xml:space="preserve"> Château Latour</t>
  </si>
  <si>
    <t xml:space="preserve"> Château Mouton Rothschild</t>
  </si>
  <si>
    <t xml:space="preserve"> Château Lafite Rothschild</t>
  </si>
  <si>
    <t xml:space="preserve"> Château Margaux</t>
  </si>
  <si>
    <t xml:space="preserve"> Château Haut Brion</t>
  </si>
  <si>
    <t xml:space="preserve"> Château La Mission Haut Brion</t>
  </si>
  <si>
    <t xml:space="preserve"> Château d’Yquem</t>
  </si>
  <si>
    <t>Le Montrachet grand cru</t>
  </si>
  <si>
    <t>Clos de la Roche</t>
  </si>
  <si>
    <t>Clos Saint-Denis</t>
  </si>
  <si>
    <t>Châteauneuf du Pape « Les Gallimardes »</t>
  </si>
  <si>
    <t xml:space="preserve"> AOC/MO</t>
  </si>
  <si>
    <t xml:space="preserve"> Rhône</t>
  </si>
  <si>
    <t xml:space="preserve"> Domaine Giraud</t>
  </si>
  <si>
    <t>Giusto di Notri</t>
  </si>
  <si>
    <t>Completer « Selvenen »</t>
  </si>
  <si>
    <t xml:space="preserve"> Weingut Donatsch</t>
  </si>
  <si>
    <t xml:space="preserve"> Edelbrand Birne “Limonera” 2001</t>
  </si>
  <si>
    <t xml:space="preserve"> Birnenbrand “Dr. Guyot” 1999</t>
  </si>
  <si>
    <t xml:space="preserve"> Tirol</t>
  </si>
  <si>
    <t xml:space="preserve"> Feindestillerie Christoph Kössler </t>
  </si>
  <si>
    <t xml:space="preserve"> Apfelfruchtbrand “Mc Intosh”</t>
  </si>
  <si>
    <t xml:space="preserve"> Apfelfruchtbrand “Arlet”</t>
  </si>
  <si>
    <t xml:space="preserve"> AC/MO Steiermark</t>
  </si>
  <si>
    <t xml:space="preserve"> Brennerei Jöbstl </t>
  </si>
  <si>
    <t>Harlan Estate</t>
  </si>
  <si>
    <t xml:space="preserve"> Harlan Estate</t>
  </si>
  <si>
    <t>Bond « Quella »</t>
  </si>
  <si>
    <t xml:space="preserve"> Bond Estate</t>
  </si>
  <si>
    <t>Syrah «Patrina»</t>
  </si>
  <si>
    <t xml:space="preserve"> Alban Estate Vineyards</t>
  </si>
  <si>
    <t>Syrah «Reva»</t>
  </si>
  <si>
    <t>Cabernet Sauvignon “Roennfeldt Road”</t>
  </si>
  <si>
    <t xml:space="preserve"> Barossa Valley</t>
  </si>
  <si>
    <t xml:space="preserve"> Greenock Creek</t>
  </si>
  <si>
    <t xml:space="preserve"> brut</t>
  </si>
  <si>
    <t xml:space="preserve"> Champagne Pommery</t>
  </si>
  <si>
    <t xml:space="preserve"> Maison Krug</t>
  </si>
  <si>
    <t>Champagne « Grande Année »</t>
  </si>
  <si>
    <t xml:space="preserve"> Bollinger</t>
  </si>
  <si>
    <t>Le Montrachet « Marquis de Laguiche »</t>
  </si>
  <si>
    <t xml:space="preserve"> Domaine J. Drouhin</t>
  </si>
  <si>
    <t xml:space="preserve"> Domaine Verget</t>
  </si>
  <si>
    <t xml:space="preserve"> Domaine Robert Arnoux</t>
  </si>
  <si>
    <t xml:space="preserve"> Domaine Pierre Damoy</t>
  </si>
  <si>
    <t>Côte Rôtie « La Landonne »</t>
  </si>
  <si>
    <t xml:space="preserve"> René Rostaing</t>
  </si>
  <si>
    <t>Hermitage « La Chapelle »</t>
  </si>
  <si>
    <t xml:space="preserve"> Paul Jaboulet Aîné</t>
  </si>
  <si>
    <t>Château Duhart Milon</t>
  </si>
  <si>
    <t xml:space="preserve"> 4e grand cru classé</t>
  </si>
  <si>
    <t>Château Lascombes</t>
  </si>
  <si>
    <t>Château Léoville Poyferré</t>
  </si>
  <si>
    <t xml:space="preserve"> Isole e Olena (AG</t>
  </si>
  <si>
    <t>Mystique</t>
  </si>
  <si>
    <t xml:space="preserve"> Réne Pöckl</t>
  </si>
  <si>
    <t>Grenache «Les Amis»</t>
  </si>
  <si>
    <t xml:space="preserve"> Torbreck</t>
  </si>
  <si>
    <t>Gevrey-Chambertin 1er cru « Bel-Air »</t>
  </si>
  <si>
    <t>Charmes-Chambertin</t>
  </si>
  <si>
    <t>Château Malartic-Lagravière rouge</t>
  </si>
  <si>
    <t>Barolo “Bric del Fiasc”</t>
  </si>
  <si>
    <t xml:space="preserve"> Paolo Scavino</t>
  </si>
  <si>
    <t>Amarone “Monte Lodoletta”</t>
  </si>
  <si>
    <t xml:space="preserve"> Veneto</t>
  </si>
  <si>
    <t xml:space="preserve"> Romano Dal Forno</t>
  </si>
  <si>
    <t>Termanthia</t>
  </si>
  <si>
    <t xml:space="preserve"> Bodegas Numanthia Thermes</t>
  </si>
  <si>
    <t>Riesling Smaragd “Schütt”</t>
  </si>
  <si>
    <t xml:space="preserve"> Wachau</t>
  </si>
  <si>
    <t xml:space="preserve"> Emmerich Knoll</t>
  </si>
  <si>
    <t>Grüner Veltliner Smaragd “Schön”</t>
  </si>
  <si>
    <t xml:space="preserve"> Weingut Graben-Gritsch</t>
  </si>
  <si>
    <t>Meursault 1er cru «Grands Charrons»</t>
  </si>
  <si>
    <t xml:space="preserve"> Domaine Michel Bouzereau</t>
  </si>
  <si>
    <t>Meursault 1er cru “Genevrières”</t>
  </si>
  <si>
    <t xml:space="preserve"> Domaine Antoine Jobard</t>
  </si>
  <si>
    <t>Clos d’Agon blanco</t>
  </si>
  <si>
    <t xml:space="preserve"> Domaine Dominique Mugneret (E-leicht besch./zer.) (6)</t>
  </si>
  <si>
    <t xml:space="preserve"> Nuits-St. Georges « Village »</t>
  </si>
  <si>
    <t xml:space="preserve"> Domaine Henri Gouges 2006 (1)</t>
  </si>
  <si>
    <t xml:space="preserve"> Pommard</t>
  </si>
  <si>
    <t xml:space="preserve"> Domaine Michel Bouzereau 2009 (3)</t>
  </si>
  <si>
    <t xml:space="preserve"> Haut-Médoc</t>
  </si>
  <si>
    <t xml:space="preserve"> cru bourgeois 2009 (12)</t>
  </si>
  <si>
    <t xml:space="preserve"> Château Belle-Vue</t>
  </si>
  <si>
    <t xml:space="preserve"> cru bourgeois 2008 (6)</t>
  </si>
  <si>
    <t>Château Belle-Vue</t>
  </si>
  <si>
    <t>Château Les Grands Chênes</t>
  </si>
  <si>
    <t>Château Chasse Spleen</t>
  </si>
  <si>
    <t xml:space="preserve"> Moulis-Médoc</t>
  </si>
  <si>
    <t>Château Kirwan</t>
  </si>
  <si>
    <t>Château Talbot</t>
  </si>
  <si>
    <t>Château Gruaud Larose</t>
  </si>
  <si>
    <t>Domaine de Chevalier rouge</t>
  </si>
  <si>
    <t>Château Pape Clément</t>
  </si>
  <si>
    <t>Château Couronne</t>
  </si>
  <si>
    <t>Château Bellevue</t>
  </si>
  <si>
    <t>Château Rol Valentin</t>
  </si>
  <si>
    <t>Château Canon la Gaffelière</t>
  </si>
  <si>
    <t>Château de Chambrun</t>
  </si>
  <si>
    <t xml:space="preserve"> Lalande de Pomerol</t>
  </si>
  <si>
    <t xml:space="preserve"> Cantina Negrar 2012 (6)</t>
  </si>
  <si>
    <t xml:space="preserve"> Valpolicella “Classico”</t>
  </si>
  <si>
    <t xml:space="preserve"> Cantina Negrar 2013 (6)</t>
  </si>
  <si>
    <t>Rennero</t>
  </si>
  <si>
    <t xml:space="preserve"> Gualdo del Re</t>
  </si>
  <si>
    <t>Eneo</t>
  </si>
  <si>
    <t>Nardo</t>
  </si>
  <si>
    <t xml:space="preserve"> Montepeloso (Parker 96)</t>
  </si>
  <si>
    <t>Gabbro</t>
  </si>
  <si>
    <t>Bolgheri Superiore “Pinea”</t>
  </si>
  <si>
    <t xml:space="preserve"> Ceralti</t>
  </si>
  <si>
    <t>Le Volte</t>
  </si>
  <si>
    <t>Tignanello</t>
  </si>
  <si>
    <t>Montiano</t>
  </si>
  <si>
    <t xml:space="preserve"> Umbrien</t>
  </si>
  <si>
    <t xml:space="preserve"> Azienda Falesco</t>
  </si>
  <si>
    <t>Terre Brune</t>
  </si>
  <si>
    <t xml:space="preserve"> Sardinien</t>
  </si>
  <si>
    <t xml:space="preserve"> Cantina Santadi</t>
  </si>
  <si>
    <t>Clos d’Agon “Valmaña”tinto</t>
  </si>
  <si>
    <t>Terreus</t>
  </si>
  <si>
    <t xml:space="preserve"> Castilla y Léon</t>
  </si>
  <si>
    <t xml:space="preserve"> Bodegas Mauro</t>
  </si>
  <si>
    <t>Aalto “PS”</t>
  </si>
  <si>
    <t xml:space="preserve"> Bodegas Aalto</t>
  </si>
  <si>
    <t>Château Meyney</t>
  </si>
  <si>
    <t>Château Pavie Macquin</t>
  </si>
  <si>
    <t>Château Clos Dubreuil</t>
  </si>
  <si>
    <t xml:space="preserve"> Artist-Collection</t>
  </si>
  <si>
    <t xml:space="preserve"> Taittinger</t>
  </si>
  <si>
    <t xml:space="preserve"> Perrier Jouët</t>
  </si>
  <si>
    <t xml:space="preserve"> Domaine Louis Carillon</t>
  </si>
  <si>
    <t>«Ygrec» de Château d’Yquem</t>
  </si>
  <si>
    <t xml:space="preserve"> Bordeaux Supérieur</t>
  </si>
  <si>
    <t>Chardonnay “Gaja &amp; Rey”</t>
  </si>
  <si>
    <t xml:space="preserve"> Langhe</t>
  </si>
  <si>
    <t xml:space="preserve"> Angelo Gaja</t>
  </si>
  <si>
    <t>Tour des Trois Lunes</t>
  </si>
  <si>
    <t xml:space="preserve"> Bordeaux</t>
  </si>
  <si>
    <t xml:space="preserve"> Maison Sichel </t>
  </si>
  <si>
    <t xml:space="preserve"> Bellegrave AC/MC</t>
  </si>
  <si>
    <t xml:space="preserve"> cru bourgeois </t>
  </si>
  <si>
    <t>Barolo riserva “Vigna Rionda”</t>
  </si>
  <si>
    <t xml:space="preserve"> Massolino</t>
  </si>
  <si>
    <t>Barolo riserva “Collina Rionda”</t>
  </si>
  <si>
    <t xml:space="preserve"> Bruno Giacosa</t>
  </si>
  <si>
    <t xml:space="preserve">Barbaresco “Camp Gros Martinenga” </t>
  </si>
  <si>
    <t xml:space="preserve"> Marchesi di Gresy</t>
  </si>
  <si>
    <t>Vino Nobile di Montepulciano</t>
  </si>
  <si>
    <t xml:space="preserve"> Fattoria Fognano 1973 (2) 1974 (2) 1977 (1) 1985 (1) Tenuta Bindella</t>
  </si>
  <si>
    <t xml:space="preserve"> Riserva 1986 (1)</t>
  </si>
  <si>
    <t xml:space="preserve"> Vecchie Terre di Montefili 1989 (1)</t>
  </si>
  <si>
    <t xml:space="preserve"> Sammarco</t>
  </si>
  <si>
    <t xml:space="preserve"> Castello dei Rampolla 1986 (1)</t>
  </si>
  <si>
    <t xml:space="preserve"> 50 &amp; 50</t>
  </si>
  <si>
    <t xml:space="preserve"> Avigonesi &amp; Capanelle 1988 (1)</t>
  </si>
  <si>
    <t xml:space="preserve"> Vigna d’Alceo</t>
  </si>
  <si>
    <t xml:space="preserve"> Castello dei Rampolla 2003 (2)</t>
  </si>
  <si>
    <t xml:space="preserve"> Chianti Classico</t>
  </si>
  <si>
    <t xml:space="preserve"> Castellare 2014 (1)</t>
  </si>
  <si>
    <t>Château Beychevelle</t>
  </si>
  <si>
    <t xml:space="preserve"> 4e grand cru cl. 1967 (1x MS/HS)</t>
  </si>
  <si>
    <t xml:space="preserve"> Château Pape Clément</t>
  </si>
  <si>
    <t xml:space="preserve"> cru classé 1982 (1x TS)</t>
  </si>
  <si>
    <t xml:space="preserve"> Château Tronquoy-Lalande</t>
  </si>
  <si>
    <t xml:space="preserve"> cru b. 1966 (1x TS)</t>
  </si>
  <si>
    <t xml:space="preserve"> Château Brane Cantenac</t>
  </si>
  <si>
    <t xml:space="preserve"> 2e grand cru  1979 (1x HS)</t>
  </si>
  <si>
    <t xml:space="preserve"> Château La Rose</t>
  </si>
  <si>
    <t xml:space="preserve"> 1959 (1x MS) 1957 (1x MS) </t>
  </si>
  <si>
    <t>Cognac “Grande Fine Champagne”</t>
  </si>
  <si>
    <t xml:space="preserve"> Cognac</t>
  </si>
  <si>
    <t xml:space="preserve"> Pinet Castillon &amp; Co.</t>
  </si>
  <si>
    <t xml:space="preserve"> Charles Jobard</t>
  </si>
  <si>
    <t xml:space="preserve"> 1991 (1)</t>
  </si>
  <si>
    <t xml:space="preserve"> Meursault 1er cru «Charmes»</t>
  </si>
  <si>
    <t xml:space="preserve"> Domaines Jacques Cortenay</t>
  </si>
  <si>
    <t xml:space="preserve"> 1979 (1)</t>
  </si>
  <si>
    <t xml:space="preserve"> Corton – Charlemagne</t>
  </si>
  <si>
    <t xml:space="preserve"> Domaine Maurice Chapuis</t>
  </si>
  <si>
    <t>Le Montrachet</t>
  </si>
  <si>
    <t xml:space="preserve"> Domaine Fleurot-Larose</t>
  </si>
  <si>
    <t>Musigny « Vieilles Vignes »</t>
  </si>
  <si>
    <t xml:space="preserve"> Comte de Vogüe</t>
  </si>
  <si>
    <t>Volnay-Santenots</t>
  </si>
  <si>
    <t xml:space="preserve"> Maison Leroy</t>
  </si>
  <si>
    <t>Volnay « Taillepieds »</t>
  </si>
  <si>
    <t xml:space="preserve"> Dom. de Montille</t>
  </si>
  <si>
    <t>Chambertin « Clos de Bèze »</t>
  </si>
  <si>
    <t xml:space="preserve"> Domaine Pierre Damoy </t>
  </si>
  <si>
    <t>Bonnes Mares</t>
  </si>
  <si>
    <t>Jean Philippe Marchand</t>
  </si>
  <si>
    <t xml:space="preserve"> Domaine Jean Grivot</t>
  </si>
  <si>
    <t xml:space="preserve"> Domaine Marey-Monge </t>
  </si>
  <si>
    <t>Grands- Échezeaux</t>
  </si>
  <si>
    <t xml:space="preserve">Hermitage </t>
  </si>
  <si>
    <t xml:space="preserve"> Jean-Louis Chave</t>
  </si>
  <si>
    <t>Château Giscours</t>
  </si>
  <si>
    <t xml:space="preserve"> 3e grand cru classé 1964</t>
  </si>
  <si>
    <t xml:space="preserve"> 2e grand cru  1949 (1x HS/TS)</t>
  </si>
  <si>
    <t xml:space="preserve"> Château Boyd-Cantenac</t>
  </si>
  <si>
    <t xml:space="preserve"> 3e grand cru classé 1970 (1x)</t>
  </si>
  <si>
    <t xml:space="preserve"> Château Bel-Air- Marquis d’Aligre</t>
  </si>
  <si>
    <t xml:space="preserve"> Margaux 1964 (3x MS/HS)</t>
  </si>
  <si>
    <t>Château Fieuzal rouge</t>
  </si>
  <si>
    <t xml:space="preserve"> cru classé 1966 (1x HS/TS)</t>
  </si>
  <si>
    <t xml:space="preserve"> Château Smith Haut Lafitte rouge</t>
  </si>
  <si>
    <t xml:space="preserve"> cru classé (1x 1966 TS</t>
  </si>
  <si>
    <t xml:space="preserve"> 4x 1969 TS</t>
  </si>
  <si>
    <t xml:space="preserve"> E-leicht ver.)</t>
  </si>
  <si>
    <t>Château La Conseillante</t>
  </si>
  <si>
    <t>Château Lanessan</t>
  </si>
  <si>
    <t xml:space="preserve"> cru bourgeois (4x TS)</t>
  </si>
  <si>
    <t xml:space="preserve"> Château Pichon Lalande 1967</t>
  </si>
  <si>
    <t xml:space="preserve"> 2e grand cru classé (1x N)</t>
  </si>
  <si>
    <t xml:space="preserve"> 1er grand cru classé (B) 1969 (1x TS)</t>
  </si>
  <si>
    <t xml:space="preserve"> Château Canon la Gaffelière</t>
  </si>
  <si>
    <t xml:space="preserve">  1er grand cru classé (B) (4x 1966</t>
  </si>
  <si>
    <t xml:space="preserve"> 2x HS</t>
  </si>
  <si>
    <t xml:space="preserve"> 3x TS)</t>
  </si>
  <si>
    <t xml:space="preserve"> Château Destieux</t>
  </si>
  <si>
    <t xml:space="preserve"> grand cru 1959 (1x HS)</t>
  </si>
  <si>
    <t>Château d’Issan</t>
  </si>
  <si>
    <t>Château Rauzan-Gassies</t>
  </si>
  <si>
    <t>Château Pontet Canet</t>
  </si>
  <si>
    <t>Château La Cardonne</t>
  </si>
  <si>
    <t>Meursault “Perrières”</t>
  </si>
  <si>
    <t>Châteauneuf du Pape blanc « Les Gallimardes »</t>
  </si>
  <si>
    <t>Bourgogne Blanc</t>
  </si>
  <si>
    <t>Châteauneuf du Pape « Grenaches de Pierre »</t>
  </si>
  <si>
    <t>Châteauneuf du Pape « Clos des Papes »</t>
  </si>
  <si>
    <t xml:space="preserve"> Vincent Avril</t>
  </si>
  <si>
    <t xml:space="preserve"> Languedoc</t>
  </si>
  <si>
    <t xml:space="preserve"> La Peira en Damaisela</t>
  </si>
  <si>
    <t>La Porte du Ciel</t>
  </si>
  <si>
    <t xml:space="preserve"> Château de la Négly</t>
  </si>
  <si>
    <t>Côte Rôtie</t>
  </si>
  <si>
    <t xml:space="preserve"> Côte Rôtie</t>
  </si>
  <si>
    <t xml:space="preserve"> Domaine Jamet </t>
  </si>
  <si>
    <t xml:space="preserve"> Domaine La Barroche 2007 (1)</t>
  </si>
  <si>
    <t xml:space="preserve"> Châteauneuf du Pape «Combe de Fous »</t>
  </si>
  <si>
    <t xml:space="preserve"> Clos St. Jean 2011 (1)</t>
  </si>
  <si>
    <t>Château Sociando Mallet</t>
  </si>
  <si>
    <t xml:space="preserve"> Haut Médoc</t>
  </si>
  <si>
    <t>Château Poujeaux</t>
  </si>
  <si>
    <t xml:space="preserve"> 2e grand cru classé (2)</t>
  </si>
  <si>
    <t xml:space="preserve"> Château La Croix St. Georges</t>
  </si>
  <si>
    <t xml:space="preserve"> Pomerol (4)</t>
  </si>
  <si>
    <t>Alion</t>
  </si>
  <si>
    <t>Mauro “VS” MO/DO</t>
  </si>
  <si>
    <t>Aurus</t>
  </si>
  <si>
    <t xml:space="preserve"> Bodegas Aurus</t>
  </si>
  <si>
    <t>Perwolff</t>
  </si>
  <si>
    <t xml:space="preserve"> Weingut Krutzler</t>
  </si>
  <si>
    <t>Gabarinza</t>
  </si>
  <si>
    <t>« Y » de Château d’Yquem</t>
  </si>
  <si>
    <t xml:space="preserve"> Bordeaux blanc sec</t>
  </si>
  <si>
    <t xml:space="preserve"> Bordeaux Supérieur </t>
  </si>
  <si>
    <t>Barbaresco</t>
  </si>
  <si>
    <t xml:space="preserve"> Prunotto</t>
  </si>
  <si>
    <t>Cabernet Sauvignon “Darmagi”</t>
  </si>
  <si>
    <t>Barolo riserva “Granbussia”</t>
  </si>
  <si>
    <t xml:space="preserve"> Aldo Conterno</t>
  </si>
  <si>
    <t>Château Bel-Air</t>
  </si>
  <si>
    <t>Château Beau-Séjour Bécot</t>
  </si>
  <si>
    <t xml:space="preserve"> 1er  grand cru classé (B)</t>
  </si>
  <si>
    <t>Château Beauséjour Duffau-Lagarosse</t>
  </si>
  <si>
    <t>Château Certan de May</t>
  </si>
  <si>
    <t>Château de Fargues</t>
  </si>
  <si>
    <t xml:space="preserve"> E-leicht ver.) AC/MO</t>
  </si>
  <si>
    <t xml:space="preserve"> Domaine Olivier Leflaive</t>
  </si>
  <si>
    <t xml:space="preserve"> Santenay blanc « Beauregard » 2005 (2)</t>
  </si>
  <si>
    <t xml:space="preserve"> Domaine Vincent Girardin</t>
  </si>
  <si>
    <t>Le Petit Mouton</t>
  </si>
  <si>
    <t xml:space="preserve"> 2e vin Château Mouton Rothschild</t>
  </si>
  <si>
    <t>Château Lafaurie Peyraguey</t>
  </si>
  <si>
    <t>Château Rieussec</t>
  </si>
  <si>
    <t>Valpolicella Classico</t>
  </si>
  <si>
    <t xml:space="preserve"> Giuseppe Quintarelli</t>
  </si>
  <si>
    <t>Poggio Valente Riserva</t>
  </si>
  <si>
    <t>Riesling Eiswein „Burgberg“</t>
  </si>
  <si>
    <t xml:space="preserve"> EA/MO</t>
  </si>
  <si>
    <t xml:space="preserve">  Nahe</t>
  </si>
  <si>
    <t xml:space="preserve"> Schlossweingut Diel</t>
  </si>
  <si>
    <t>Electus</t>
  </si>
  <si>
    <t xml:space="preserve"> Wallis</t>
  </si>
  <si>
    <t xml:space="preserve"> Valais Mundi</t>
  </si>
  <si>
    <t xml:space="preserve"> Geantet-Panisot</t>
  </si>
  <si>
    <t>Château La Garricq</t>
  </si>
  <si>
    <t>Clos Erasmus</t>
  </si>
  <si>
    <t xml:space="preserve"> Daphne Glorian</t>
  </si>
  <si>
    <t>Cuvée El Palomar</t>
  </si>
  <si>
    <t xml:space="preserve"> Sardon de Duero</t>
  </si>
  <si>
    <t xml:space="preserve"> Abadia Retuerta</t>
  </si>
  <si>
    <t>2500-3500</t>
  </si>
  <si>
    <t>1250-1800</t>
  </si>
  <si>
    <t>1 Magnumflasche, 2003 (Parker 98+)</t>
  </si>
  <si>
    <t>Klassifikation/Bezeichnung</t>
  </si>
  <si>
    <t>Gebot</t>
  </si>
  <si>
    <t xml:space="preserve">
 Châteauneuf du Pape « Hommage à Jaques Perrin »
</t>
  </si>
  <si>
    <t xml:space="preserve"> AC/MO, Côte du Rhône, Château Beaucastel</t>
  </si>
  <si>
    <t>Chardonnay (3), Pinot Noir (3)</t>
  </si>
  <si>
    <t xml:space="preserve"> MO, Bündner Herrschaft, Martha und Daniel Gantenbein</t>
  </si>
  <si>
    <t>Vosne-Romanée « Aux Malconsorts »</t>
  </si>
  <si>
    <r>
      <t xml:space="preserve"> AC/MO, Côte de Nuits,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Domaine Dujac</t>
    </r>
  </si>
  <si>
    <r>
      <t xml:space="preserve"> AC/MO, Côte de Nuits,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Emmanuel Rouget</t>
    </r>
  </si>
  <si>
    <t xml:space="preserve">Brunello riserva « Case Basse » </t>
  </si>
  <si>
    <t xml:space="preserve">Cabernet Sauvignon « Collezione de Marchi » </t>
  </si>
  <si>
    <t>Cabernet Sauvignon « Collezione de Marchi »</t>
  </si>
  <si>
    <t xml:space="preserve"> MO/DOCG, Toscana, Gianfranco Soldera</t>
  </si>
  <si>
    <t xml:space="preserve"> MO/IGT, Toscana, Isole e Olena</t>
  </si>
  <si>
    <t xml:space="preserve">Château Péby-Faugères, Château Fleur-Pétrus, Château L’Eglise Clinet, </t>
  </si>
  <si>
    <t>AC/MC, St. Emilion, grand cru classé, AC/MC, Pomerol, AC/MC, Pomerol</t>
  </si>
  <si>
    <t>Ridge Monte Bello</t>
  </si>
  <si>
    <t xml:space="preserve"> MO, Santa Cruz Mountains, Ridge Vineyards</t>
  </si>
  <si>
    <t xml:space="preserve">Meursault 1er cru « Genevrières » </t>
  </si>
  <si>
    <t xml:space="preserve">Puligny - Montrachet « Les Enseignères » </t>
  </si>
  <si>
    <t xml:space="preserve"> AC/MO, Côte de Beaune, 
Domaine J.F. Coche Dury
</t>
  </si>
  <si>
    <t xml:space="preserve"> AC/MO, Côte de Beaune, 
Domaine J.F. Coche Dury</t>
  </si>
  <si>
    <t xml:space="preserve"> MO/DOCG, Piemonte, Giacomo Conterno</t>
  </si>
  <si>
    <t xml:space="preserve"> MO/DOCG, Piemonte, Poderi Aldo Conterno</t>
  </si>
  <si>
    <t>Apfelbrand “Elstar” 1998, Edelbrand Birne “Limonera” 2001, Birnenbrand “Dr. Guyot” 1999</t>
  </si>
  <si>
    <t xml:space="preserve"> AC/MO, Tirol, Feindestillerie Christoph Kössler </t>
  </si>
  <si>
    <t>Apfelfruchtbrand “Golden”, Apfelfruchtbrand “Mc Intosh”, Apfelfruchtbrand “Arlet”</t>
  </si>
  <si>
    <t xml:space="preserve"> AC/MO, Steiermark, Brennerei Jöbstl </t>
  </si>
  <si>
    <t>Pommery «Cuvée Louise» brut</t>
  </si>
  <si>
    <t>Krug «Vintage» brut</t>
  </si>
  <si>
    <t>Nuits-St. Georges « aux Boudots», Nuits-St. Georges « Village », Pommard</t>
  </si>
  <si>
    <t>Château Malescasse, Château Belle-Vue</t>
  </si>
  <si>
    <t xml:space="preserve"> AC/MC, Haut-Médoc, cru bourgeois 2009 (12), AC/MC, Haut-Médoc, cru bourgeois 2008 (6)</t>
  </si>
  <si>
    <t xml:space="preserve"> AC/MO, Côte de Nuits, Domaine Dominique Mugneret (E-leicht besch./zer.) (6), AC/MO, Côte de Nuits, Domaine Henri Gouges 2006 (1), AC/MO, Côte de Beaune, Domaine Michel Bouzereau 2009 (3)</t>
  </si>
  <si>
    <t xml:space="preserve">Champagne  «Arman» </t>
  </si>
  <si>
    <t xml:space="preserve">Champagne  «Comtes de Champagne Rosé» </t>
  </si>
  <si>
    <t>Champagne «Belle Epoque» </t>
  </si>
  <si>
    <t xml:space="preserve"> AC/MO, Champagne, Artist-Collection, Taittinger</t>
  </si>
  <si>
    <t xml:space="preserve"> AC/MO, Champagne, Taittinger</t>
  </si>
  <si>
    <t xml:space="preserve"> AC/MO, Champagne, Perrier Jouët</t>
  </si>
  <si>
    <t xml:space="preserve">Puligny - Montrachet « Les  Champs Canet » </t>
  </si>
  <si>
    <t xml:space="preserve"> AC/MO, Côte de Beaune, 1er cru, Domaine Louis Carillon</t>
  </si>
  <si>
    <t>Château, Bellegrave</t>
  </si>
  <si>
    <t xml:space="preserve">Le Montrachet blanc </t>
  </si>
  <si>
    <t xml:space="preserve"> AC/MO, Côte de Beaune, Grand cru, Domaines Comtes Lafon</t>
  </si>
  <si>
    <t xml:space="preserve"> AC/MO, Châteauneuf du Pape, Domaine de la Barroche</t>
  </si>
  <si>
    <t xml:space="preserve"> MO, Napa Valley, Schrader Cellars</t>
  </si>
  <si>
    <t>Puligny - Montrachet « Les Folatières » 2004 (1 MG, E-leicht ver.), Santenay blanc « Beauregard » 2005 (2)</t>
  </si>
  <si>
    <r>
      <t xml:space="preserve"> AC/MO, Côte de Beaune, 1</t>
    </r>
    <r>
      <rPr>
        <b/>
        <vertAlign val="superscript"/>
        <sz val="12"/>
        <color theme="1"/>
        <rFont val="Museo Sans 100"/>
        <family val="3"/>
      </rPr>
      <t>er</t>
    </r>
    <r>
      <rPr>
        <b/>
        <sz val="12"/>
        <color theme="1"/>
        <rFont val="Museo Sans 100"/>
        <family val="3"/>
      </rPr>
      <t xml:space="preserve"> cru, Domaine Olivier Leflaive, AC/MO, Côte de Beaune, 1er cru, Domaine Vincent Girardin</t>
    </r>
  </si>
  <si>
    <t xml:space="preserve"> AC/MO, Rhône, Domaine La Barroche 2007 (1), AC/MO, Rhône, Clos St. Jean 2011 (1)</t>
  </si>
  <si>
    <t>Château Canon, Château Canon la Gaffelière, Château Destieux</t>
  </si>
  <si>
    <t xml:space="preserve"> AC/MC, St. Emilion, 1er grand cru classé (B) 1969 (1x TS), AC/MC, St. Emilion, 1er grand cru classé (B) (4x 1966, 2x HS, 3x TS), AC/MC, St. Emilion, grand cru 1959 (1x HS)</t>
  </si>
  <si>
    <t xml:space="preserve">Château Pape Clément, Château Smith Haut Lafitte rouge, </t>
  </si>
  <si>
    <t xml:space="preserve"> AC/MC, Pessac Léognan, cru classé 1966 (1x HS/TS), AC/MC, Pessac-Léognan, cru classé (1x 1966 TS, 4x 1969 TS, E-leicht ver.)</t>
  </si>
  <si>
    <t>Château Phélan Ségur 1966, Château Pichon Lalande 1967</t>
  </si>
  <si>
    <t xml:space="preserve"> AC/MC, St. Estèphe, cru bourgeois (4x TS), AC/MC, Pauillac, 2e grand cru classé (1x N)</t>
  </si>
  <si>
    <t>Bruno di Rocca, Sammarco, 50 &amp; 50, Vigna d’Alceo, Chianti Classico</t>
  </si>
  <si>
    <t xml:space="preserve"> MO/IGT, Toscana, Vecchie Terre di Montefili 1989 (1), MO/IGT, Toscana, Castello dei Rampolla 1986 (1), MO/IGT, Toscana, Avigonesi &amp; Capanelle 1988 (1), MO/IGT, Toscana, Castello dei Rampolla 2003 (2), AC/IGT, Toscana, Castellare 2014 (1)</t>
  </si>
  <si>
    <t>Meursault « Poruzots-Dessus », Meursault 1er cru «Charmes», Corton – Charlemagne</t>
  </si>
  <si>
    <t xml:space="preserve"> AC/MO, Côte de Beaune, 1er cru, 
Charles Jobard, 1991 (1), AC/MO, Côte de Beaune, Domaines Jacques Cortenay, 1979 (1), AC/MO, Côte de Beaune, Grand cru, Domaine Maurice Chapuis, 1979 (1)
</t>
  </si>
  <si>
    <t>Château Beychevelle, Château Pape Clément, Château Tronquoy-Lalande, Château Brane Cantenac, Château La Rose</t>
  </si>
  <si>
    <t xml:space="preserve"> AC/MC, St. Julien, 4e grand cru cl. 1967 (1x MS/HS), AC/MC, Pessac Léognan, cru classé 1982 (1x TS), AC/MC, Haut-Médoc, cru b. 1966 (1x TS), AC/MC, Margaux, 2e grand cru  1979 (1x HS), AC/MC, Pauillac, 1959 (1x MS) 1957 (1x MS)</t>
  </si>
  <si>
    <t>Château Cantenac Brown, Château Brane Cantenac, Château Boyd-Cantenac, Château Bel-Air- Marquis d’Aligre</t>
  </si>
  <si>
    <t xml:space="preserve"> AC/MC, Margaux, 3e grand cru classé 1964, AC/MC, Margaux, 2e grand cru  1949 (1x HS/TS), AC/MC, Margaux, 3e grand cru classé 1970 (1x), AC/MC, Margaux 1964 (3x MS/HS)</t>
  </si>
  <si>
    <t xml:space="preserve">Meursault « Poruzots » </t>
  </si>
  <si>
    <t xml:space="preserve"> AC/MO, Côte de Beaune, 1er cru, Charles Jobard (Etiketten beschädigt, Niv. 3.5-7cm)</t>
  </si>
  <si>
    <t xml:space="preserve"> AC/MC, Médoc, cru bourgeois </t>
  </si>
  <si>
    <t>Château Lynch Bages, Château Palmer</t>
  </si>
  <si>
    <t xml:space="preserve"> AC/MC, Pauillac, 5e grand cru classé, AC/MC, Margaux, 3e grand cru classé</t>
  </si>
  <si>
    <t xml:space="preserve"> AC/MC, St. Estèphe, 2e grand cru classé, AC/MC, St. Julien, 2e grand cru classé, AC/MC, St. Julien, 2e grand cru classé</t>
  </si>
  <si>
    <t>Château Montrose, Château Léoville Las Cases, Château Ducru Beaucaillou</t>
  </si>
  <si>
    <t>Mas Doix, Quinta Sardonia, Clos Mogador, Perlarena, Pagos Viejos</t>
  </si>
  <si>
    <t xml:space="preserve"> MO/DOCa, Priorat, Cellers Mas Doix 2004 (1x E-verschmutzt), MO/DOCa, Ribera del Duero, Peter Sisseck 2004 (1), MO/DOCa, Priorat, Rene Barbier, Clos Mogador 2005 (1), MO/DOCa, Rioja, Dominio del Bendito 2006 (1), MO/DOCa, Rioja, Bodegas Artadi 2004 (2)</t>
  </si>
  <si>
    <t>Château Pétrus, Château Cheval Blanc, Château Latour, Château Mouton Rothschild, Château Lafite Rothschild, Château Margaux, Château Haut Brion, Château La Mission Haut Brion, Château d’Yquem</t>
  </si>
  <si>
    <t>Amarone “Classico”, Valpolicella “Classico”</t>
  </si>
  <si>
    <t xml:space="preserve"> MO/DOCG, Cantina Negrar 2012 (6), MO/DOC, Cantina Negrar 2013 (6)</t>
  </si>
  <si>
    <t>Châteauneuf du Pape «Pure», Châteauneuf du Pape «Combe de Fous »</t>
  </si>
  <si>
    <t>Château Léoville Barton, Château La Croix St. Georges</t>
  </si>
  <si>
    <t xml:space="preserve"> AC/MC, St. Julien, 2e grand cru classé (2), AC/MC, Pomerol (4)</t>
  </si>
  <si>
    <t>1er Cru Bordeaux 2009 Groupe Duclot</t>
  </si>
  <si>
    <t>CHF 7800-9000</t>
  </si>
</sst>
</file>

<file path=xl/styles.xml><?xml version="1.0" encoding="utf-8"?>
<styleSheet xmlns="http://schemas.openxmlformats.org/spreadsheetml/2006/main">
  <numFmts count="2">
    <numFmt numFmtId="44" formatCode="_ &quot;Fr.&quot;\ * #,##0.00_ ;_ &quot;Fr.&quot;\ * \-#,##0.00_ ;_ &quot;Fr.&quot;\ * &quot;-&quot;??_ ;_ @_ "/>
    <numFmt numFmtId="164" formatCode="_ [$CHF]\ * #,##0.00_ ;_ [$CHF]\ * \-#,##0.00_ ;_ [$CHF]\ * &quot;-&quot;??_ ;_ @_ "/>
  </numFmts>
  <fonts count="14">
    <font>
      <sz val="11"/>
      <color theme="1"/>
      <name val="Museo Sans 100"/>
      <family val="2"/>
    </font>
    <font>
      <sz val="11"/>
      <color theme="1"/>
      <name val="Museo Sans 100"/>
      <family val="2"/>
    </font>
    <font>
      <b/>
      <sz val="12"/>
      <color theme="1"/>
      <name val="Museo Sans 100"/>
      <family val="3"/>
    </font>
    <font>
      <b/>
      <vertAlign val="superscript"/>
      <sz val="12"/>
      <color theme="1"/>
      <name val="Museo Sans 100"/>
      <family val="3"/>
    </font>
    <font>
      <sz val="12"/>
      <color theme="1"/>
      <name val="Museo Sans 100"/>
      <family val="3"/>
    </font>
    <font>
      <sz val="12"/>
      <color rgb="FF0D0D0D"/>
      <name val="Museo Sans 100"/>
      <family val="3"/>
    </font>
    <font>
      <sz val="12"/>
      <color rgb="FFFF0000"/>
      <name val="Museo Sans 100"/>
      <family val="3"/>
    </font>
    <font>
      <sz val="12"/>
      <color rgb="FF000000"/>
      <name val="Museo Sans 100"/>
      <family val="3"/>
    </font>
    <font>
      <b/>
      <sz val="12"/>
      <color rgb="FF000000"/>
      <name val="Museo Sans 100"/>
      <family val="3"/>
    </font>
    <font>
      <b/>
      <sz val="12"/>
      <color rgb="FF0D0D0D"/>
      <name val="Museo Sans 100"/>
      <family val="3"/>
    </font>
    <font>
      <sz val="11"/>
      <color theme="1"/>
      <name val="Calibri"/>
      <family val="2"/>
      <scheme val="minor"/>
    </font>
    <font>
      <b/>
      <sz val="14"/>
      <color theme="1"/>
      <name val="Museo Sans 100"/>
      <family val="3"/>
    </font>
    <font>
      <b/>
      <sz val="14"/>
      <name val="Museo Sans 100"/>
      <family val="3"/>
    </font>
    <font>
      <b/>
      <sz val="11"/>
      <color theme="1"/>
      <name val="Museo Sans 100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indent="2"/>
    </xf>
    <xf numFmtId="0" fontId="5" fillId="0" borderId="0" xfId="0" applyFont="1"/>
    <xf numFmtId="0" fontId="4" fillId="0" borderId="0" xfId="0" applyFont="1" applyAlignment="1">
      <alignment horizontal="left" indent="2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2" fillId="2" borderId="1" xfId="2" applyFont="1" applyFill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12" fillId="2" borderId="1" xfId="2" applyFont="1" applyFill="1" applyBorder="1" applyAlignment="1" applyProtection="1">
      <alignment horizontal="center"/>
      <protection hidden="1"/>
    </xf>
    <xf numFmtId="0" fontId="12" fillId="2" borderId="1" xfId="2" applyFont="1" applyFill="1" applyBorder="1" applyAlignment="1" applyProtection="1">
      <protection hidden="1"/>
    </xf>
    <xf numFmtId="44" fontId="11" fillId="2" borderId="1" xfId="4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164" fontId="0" fillId="0" borderId="0" xfId="0" applyNumberFormat="1" applyProtection="1">
      <protection locked="0"/>
    </xf>
  </cellXfs>
  <cellStyles count="6">
    <cellStyle name="Standard" xfId="0" builtinId="0"/>
    <cellStyle name="Standard 2" xfId="2"/>
    <cellStyle name="Standard 3" xfId="3"/>
    <cellStyle name="Standard 4" xfId="1"/>
    <cellStyle name="Währung 2" xfId="4"/>
    <cellStyle name="Währung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88"/>
  <sheetViews>
    <sheetView tabSelected="1" topLeftCell="B627" zoomScaleNormal="100" workbookViewId="0">
      <selection activeCell="C638" sqref="C638"/>
    </sheetView>
  </sheetViews>
  <sheetFormatPr baseColWidth="10" defaultColWidth="11.5" defaultRowHeight="14.25"/>
  <cols>
    <col min="1" max="1" width="5.5" style="16" customWidth="1"/>
    <col min="2" max="2" width="5.125" style="38" customWidth="1"/>
    <col min="3" max="3" width="51.75" style="39" customWidth="1"/>
    <col min="4" max="4" width="66.5" style="39" customWidth="1"/>
    <col min="5" max="5" width="39.125" style="39" customWidth="1"/>
    <col min="6" max="6" width="8.75" style="28" customWidth="1"/>
    <col min="7" max="7" width="17.125" style="39" bestFit="1" customWidth="1"/>
    <col min="8" max="8" width="13.75" style="15" customWidth="1"/>
    <col min="9" max="9" width="0" style="15" hidden="1" customWidth="1"/>
    <col min="10" max="10" width="22" style="15" hidden="1" customWidth="1"/>
    <col min="11" max="11" width="14.75" style="15" hidden="1" customWidth="1"/>
    <col min="12" max="12" width="14.875" style="15" hidden="1" customWidth="1"/>
    <col min="13" max="46" width="0" style="15" hidden="1" customWidth="1"/>
    <col min="47" max="16384" width="11.5" style="15"/>
  </cols>
  <sheetData>
    <row r="1" spans="1:46" ht="19.5">
      <c r="A1" s="12" t="s">
        <v>1030</v>
      </c>
      <c r="B1" s="12" t="s">
        <v>1031</v>
      </c>
      <c r="C1" s="12" t="s">
        <v>1032</v>
      </c>
      <c r="D1" s="12" t="s">
        <v>1828</v>
      </c>
      <c r="E1" s="12" t="s">
        <v>1034</v>
      </c>
      <c r="F1" s="13" t="s">
        <v>1035</v>
      </c>
      <c r="G1" s="12" t="s">
        <v>1037</v>
      </c>
      <c r="H1" s="14" t="s">
        <v>1829</v>
      </c>
      <c r="J1" s="15" t="s">
        <v>1140</v>
      </c>
      <c r="K1" s="15" t="s">
        <v>1141</v>
      </c>
      <c r="L1" s="15" t="s">
        <v>1142</v>
      </c>
    </row>
    <row r="2" spans="1:46" ht="16.5">
      <c r="A2" s="16">
        <v>264</v>
      </c>
      <c r="B2" s="17">
        <v>1</v>
      </c>
      <c r="C2" s="18" t="s">
        <v>1139</v>
      </c>
      <c r="D2" s="18" t="str">
        <f t="shared" ref="D2:D18" si="0">J1&amp;","&amp;K1&amp;","&amp;L1</f>
        <v xml:space="preserve"> AC/MC, Margaux, 1er grand cru classé</v>
      </c>
      <c r="E2" s="19" t="s">
        <v>1</v>
      </c>
      <c r="F2" s="20" t="s">
        <v>2</v>
      </c>
      <c r="G2" s="15" t="s">
        <v>1908</v>
      </c>
      <c r="H2" s="43">
        <v>0</v>
      </c>
      <c r="J2" s="15" t="s">
        <v>1140</v>
      </c>
      <c r="K2" s="15" t="s">
        <v>1141</v>
      </c>
      <c r="L2" s="15" t="s">
        <v>1142</v>
      </c>
      <c r="AS2" s="19" t="s">
        <v>3</v>
      </c>
      <c r="AT2" s="19" t="s">
        <v>1908</v>
      </c>
    </row>
    <row r="3" spans="1:46" ht="16.5">
      <c r="A3" s="16">
        <v>264</v>
      </c>
      <c r="B3" s="17">
        <v>2</v>
      </c>
      <c r="C3" s="18" t="s">
        <v>1139</v>
      </c>
      <c r="D3" s="18" t="str">
        <f t="shared" si="0"/>
        <v xml:space="preserve"> AC/MC, Margaux, 1er grand cru classé</v>
      </c>
      <c r="E3" s="19" t="s">
        <v>5</v>
      </c>
      <c r="F3" s="20" t="s">
        <v>2</v>
      </c>
      <c r="G3" s="15" t="str">
        <f t="shared" ref="G3:G65" si="1">AS3&amp;" "&amp;AT3</f>
        <v>CHF 7200-8400</v>
      </c>
      <c r="H3" s="43">
        <v>0</v>
      </c>
      <c r="J3" s="15" t="s">
        <v>1140</v>
      </c>
      <c r="K3" s="15" t="s">
        <v>1144</v>
      </c>
      <c r="L3" s="15" t="s">
        <v>1142</v>
      </c>
      <c r="AS3" s="19" t="s">
        <v>3</v>
      </c>
      <c r="AT3" s="19" t="s">
        <v>6</v>
      </c>
    </row>
    <row r="4" spans="1:46" ht="16.5">
      <c r="A4" s="16">
        <v>264</v>
      </c>
      <c r="B4" s="17">
        <v>3</v>
      </c>
      <c r="C4" s="18" t="s">
        <v>1143</v>
      </c>
      <c r="D4" s="18" t="str">
        <f t="shared" si="0"/>
        <v xml:space="preserve"> AC/MC, Pauillac, 1er grand cru classé</v>
      </c>
      <c r="E4" s="19" t="s">
        <v>1038</v>
      </c>
      <c r="F4" s="20" t="s">
        <v>2</v>
      </c>
      <c r="G4" s="15" t="str">
        <f t="shared" si="1"/>
        <v>CHF 9000-10800</v>
      </c>
      <c r="H4" s="43">
        <v>0</v>
      </c>
      <c r="J4" s="15" t="s">
        <v>1140</v>
      </c>
      <c r="K4" s="15" t="s">
        <v>1144</v>
      </c>
      <c r="L4" s="15" t="s">
        <v>1142</v>
      </c>
      <c r="AS4" s="19" t="s">
        <v>3</v>
      </c>
      <c r="AT4" s="19" t="s">
        <v>8</v>
      </c>
    </row>
    <row r="5" spans="1:46" s="26" customFormat="1" ht="16.5">
      <c r="A5" s="21">
        <v>264</v>
      </c>
      <c r="B5" s="22">
        <v>4</v>
      </c>
      <c r="C5" s="23" t="s">
        <v>1143</v>
      </c>
      <c r="D5" s="23" t="str">
        <f t="shared" si="0"/>
        <v xml:space="preserve"> AC/MC, Pauillac, 1er grand cru classé</v>
      </c>
      <c r="E5" s="24" t="s">
        <v>1039</v>
      </c>
      <c r="F5" s="25" t="s">
        <v>2</v>
      </c>
      <c r="G5" s="15" t="str">
        <f t="shared" si="1"/>
        <v>CHF 12000-15000</v>
      </c>
      <c r="H5" s="43">
        <v>0</v>
      </c>
      <c r="J5" s="26" t="s">
        <v>1140</v>
      </c>
      <c r="K5" s="26" t="s">
        <v>1144</v>
      </c>
      <c r="L5" s="26" t="s">
        <v>1142</v>
      </c>
      <c r="AS5" s="24" t="s">
        <v>3</v>
      </c>
      <c r="AT5" s="24" t="s">
        <v>10</v>
      </c>
    </row>
    <row r="6" spans="1:46" ht="16.5">
      <c r="A6" s="16">
        <v>264</v>
      </c>
      <c r="B6" s="17">
        <v>5</v>
      </c>
      <c r="C6" s="18" t="s">
        <v>1145</v>
      </c>
      <c r="D6" s="18" t="str">
        <f t="shared" si="0"/>
        <v xml:space="preserve"> AC/MC, Pauillac, 1er grand cru classé</v>
      </c>
      <c r="E6" s="19" t="s">
        <v>12</v>
      </c>
      <c r="F6" s="20" t="s">
        <v>2</v>
      </c>
      <c r="G6" s="15" t="str">
        <f t="shared" si="1"/>
        <v>CHF 5040-7200</v>
      </c>
      <c r="H6" s="43">
        <v>0</v>
      </c>
      <c r="J6" s="15" t="s">
        <v>1140</v>
      </c>
      <c r="K6" s="15" t="s">
        <v>1144</v>
      </c>
      <c r="L6" s="15" t="s">
        <v>1142</v>
      </c>
      <c r="AS6" s="19" t="s">
        <v>3</v>
      </c>
      <c r="AT6" s="19" t="s">
        <v>13</v>
      </c>
    </row>
    <row r="7" spans="1:46" ht="16.5">
      <c r="A7" s="16">
        <v>264</v>
      </c>
      <c r="B7" s="17">
        <v>6</v>
      </c>
      <c r="C7" s="18" t="s">
        <v>1146</v>
      </c>
      <c r="D7" s="18" t="str">
        <f>J6&amp;","&amp;K6&amp;","&amp;L6</f>
        <v xml:space="preserve"> AC/MC, Pauillac, 1er grand cru classé</v>
      </c>
      <c r="E7" s="19" t="s">
        <v>15</v>
      </c>
      <c r="F7" s="20" t="s">
        <v>16</v>
      </c>
      <c r="G7" s="15" t="str">
        <f>AS7&amp;" "&amp;AT7</f>
        <v>CHF 800-1200</v>
      </c>
      <c r="H7" s="43">
        <v>0</v>
      </c>
      <c r="J7" s="15" t="s">
        <v>1140</v>
      </c>
      <c r="K7" s="15" t="s">
        <v>1144</v>
      </c>
      <c r="L7" s="15" t="s">
        <v>1142</v>
      </c>
      <c r="AS7" s="19" t="s">
        <v>3</v>
      </c>
      <c r="AT7" s="19" t="s">
        <v>17</v>
      </c>
    </row>
    <row r="8" spans="1:46" s="26" customFormat="1" ht="16.5">
      <c r="A8" s="21">
        <v>264</v>
      </c>
      <c r="B8" s="22">
        <v>7</v>
      </c>
      <c r="C8" s="23" t="s">
        <v>1146</v>
      </c>
      <c r="D8" s="23" t="str">
        <f>J7&amp;","&amp;K7&amp;","&amp;L7</f>
        <v xml:space="preserve"> AC/MC, Pauillac, 1er grand cru classé</v>
      </c>
      <c r="E8" s="24" t="s">
        <v>9</v>
      </c>
      <c r="F8" s="25" t="s">
        <v>2</v>
      </c>
      <c r="G8" s="15" t="str">
        <f t="shared" si="1"/>
        <v>CHF 8400-10800</v>
      </c>
      <c r="H8" s="43">
        <v>0</v>
      </c>
      <c r="J8" s="26" t="s">
        <v>1140</v>
      </c>
      <c r="K8" s="26" t="s">
        <v>1148</v>
      </c>
      <c r="L8" s="26" t="s">
        <v>1149</v>
      </c>
      <c r="AS8" s="24" t="s">
        <v>3</v>
      </c>
      <c r="AT8" s="24" t="s">
        <v>18</v>
      </c>
    </row>
    <row r="9" spans="1:46" ht="16.5">
      <c r="A9" s="16">
        <v>264</v>
      </c>
      <c r="B9" s="17">
        <v>8</v>
      </c>
      <c r="C9" s="18" t="s">
        <v>1147</v>
      </c>
      <c r="D9" s="18" t="str">
        <f t="shared" si="0"/>
        <v xml:space="preserve"> AC/MC, St. Julien, 2e grand cru classé </v>
      </c>
      <c r="E9" s="19" t="s">
        <v>20</v>
      </c>
      <c r="F9" s="20" t="s">
        <v>2</v>
      </c>
      <c r="G9" s="15" t="str">
        <f t="shared" si="1"/>
        <v>CHF 1800-2400</v>
      </c>
      <c r="H9" s="43">
        <v>0</v>
      </c>
      <c r="J9" s="15" t="s">
        <v>1140</v>
      </c>
      <c r="K9" s="15" t="s">
        <v>1148</v>
      </c>
      <c r="L9" s="15" t="s">
        <v>1151</v>
      </c>
      <c r="AS9" s="19" t="s">
        <v>3</v>
      </c>
      <c r="AT9" s="19" t="s">
        <v>21</v>
      </c>
    </row>
    <row r="10" spans="1:46" ht="16.5">
      <c r="A10" s="16">
        <v>264</v>
      </c>
      <c r="B10" s="17">
        <v>9</v>
      </c>
      <c r="C10" s="18" t="s">
        <v>1150</v>
      </c>
      <c r="D10" s="18" t="str">
        <f t="shared" si="0"/>
        <v xml:space="preserve"> AC/MC, St. Julien, 2e grand cru classé</v>
      </c>
      <c r="E10" s="19" t="s">
        <v>23</v>
      </c>
      <c r="F10" s="20" t="s">
        <v>2</v>
      </c>
      <c r="G10" s="15" t="str">
        <f t="shared" si="1"/>
        <v>CHF 2040-2640</v>
      </c>
      <c r="H10" s="43">
        <v>0</v>
      </c>
      <c r="J10" s="15" t="s">
        <v>1140</v>
      </c>
      <c r="K10" s="15" t="s">
        <v>1153</v>
      </c>
      <c r="L10" s="15" t="s">
        <v>1149</v>
      </c>
      <c r="AS10" s="19" t="s">
        <v>3</v>
      </c>
      <c r="AT10" s="19" t="s">
        <v>24</v>
      </c>
    </row>
    <row r="11" spans="1:46" ht="16.5">
      <c r="A11" s="16">
        <v>264</v>
      </c>
      <c r="B11" s="17">
        <v>10</v>
      </c>
      <c r="C11" s="18" t="s">
        <v>1152</v>
      </c>
      <c r="D11" s="18" t="str">
        <f>J10&amp;","&amp;K10&amp;","&amp;L10</f>
        <v xml:space="preserve"> AC/MC, St. Estèphe, 2e grand cru classé </v>
      </c>
      <c r="E11" s="19" t="s">
        <v>1039</v>
      </c>
      <c r="F11" s="20" t="s">
        <v>2</v>
      </c>
      <c r="G11" s="15" t="str">
        <f t="shared" si="1"/>
        <v>CHF 2400-3000</v>
      </c>
      <c r="H11" s="43">
        <v>0</v>
      </c>
      <c r="J11" s="15" t="s">
        <v>1140</v>
      </c>
      <c r="K11" s="15" t="s">
        <v>1155</v>
      </c>
      <c r="L11" s="15" t="s">
        <v>1156</v>
      </c>
      <c r="AS11" s="19" t="s">
        <v>3</v>
      </c>
      <c r="AT11" s="19" t="s">
        <v>26</v>
      </c>
    </row>
    <row r="12" spans="1:46" ht="16.5">
      <c r="A12" s="16">
        <v>264</v>
      </c>
      <c r="B12" s="17">
        <v>11</v>
      </c>
      <c r="C12" s="18" t="s">
        <v>1154</v>
      </c>
      <c r="D12" s="18" t="str">
        <f>J11&amp;","&amp;K11&amp;","&amp;L11</f>
        <v xml:space="preserve"> AC/MC, Pessac Léognan, cru classé</v>
      </c>
      <c r="E12" s="19" t="s">
        <v>12</v>
      </c>
      <c r="F12" s="20" t="s">
        <v>2</v>
      </c>
      <c r="G12" s="15" t="str">
        <f>AS12&amp;" "&amp;AT12</f>
        <v>CHF 2400-3000</v>
      </c>
      <c r="H12" s="43">
        <v>0</v>
      </c>
      <c r="J12" s="15" t="s">
        <v>1140</v>
      </c>
      <c r="K12" s="15" t="s">
        <v>1155</v>
      </c>
      <c r="L12" s="15" t="s">
        <v>1156</v>
      </c>
      <c r="AS12" s="19" t="s">
        <v>3</v>
      </c>
      <c r="AT12" s="19" t="s">
        <v>26</v>
      </c>
    </row>
    <row r="13" spans="1:46" ht="16.5">
      <c r="A13" s="16">
        <v>264</v>
      </c>
      <c r="B13" s="17">
        <v>12</v>
      </c>
      <c r="C13" s="18" t="s">
        <v>1154</v>
      </c>
      <c r="D13" s="18" t="str">
        <f t="shared" si="0"/>
        <v xml:space="preserve"> AC/MC, Pessac Léognan, cru classé</v>
      </c>
      <c r="E13" s="19" t="s">
        <v>5</v>
      </c>
      <c r="F13" s="20" t="s">
        <v>2</v>
      </c>
      <c r="G13" s="15" t="str">
        <f>AS13&amp;" "&amp;AT13</f>
        <v>CHF 6000-7800</v>
      </c>
      <c r="H13" s="43">
        <v>0</v>
      </c>
      <c r="J13" s="15" t="s">
        <v>1140</v>
      </c>
      <c r="K13" s="15" t="s">
        <v>1155</v>
      </c>
      <c r="L13" s="15" t="s">
        <v>1156</v>
      </c>
      <c r="AS13" s="19" t="s">
        <v>3</v>
      </c>
      <c r="AT13" s="19" t="s">
        <v>28</v>
      </c>
    </row>
    <row r="14" spans="1:46" ht="16.5">
      <c r="A14" s="16">
        <v>264</v>
      </c>
      <c r="B14" s="17">
        <v>13</v>
      </c>
      <c r="C14" s="18" t="s">
        <v>1154</v>
      </c>
      <c r="D14" s="27" t="str">
        <f t="shared" si="0"/>
        <v xml:space="preserve"> AC/MC, Pessac Léognan, cru classé</v>
      </c>
      <c r="E14" s="19" t="s">
        <v>9</v>
      </c>
      <c r="F14" s="20" t="s">
        <v>2</v>
      </c>
      <c r="G14" s="15" t="str">
        <f t="shared" si="1"/>
        <v>CHF 4800-5400</v>
      </c>
      <c r="H14" s="43">
        <v>0</v>
      </c>
      <c r="J14" s="15" t="s">
        <v>1140</v>
      </c>
      <c r="K14" s="15" t="s">
        <v>1155</v>
      </c>
      <c r="L14" s="15" t="s">
        <v>1142</v>
      </c>
      <c r="AS14" s="19" t="s">
        <v>3</v>
      </c>
      <c r="AT14" s="19" t="s">
        <v>29</v>
      </c>
    </row>
    <row r="15" spans="1:46" ht="16.5">
      <c r="A15" s="16">
        <v>264</v>
      </c>
      <c r="B15" s="17">
        <v>14</v>
      </c>
      <c r="C15" s="18" t="s">
        <v>1157</v>
      </c>
      <c r="D15" s="18" t="str">
        <f t="shared" si="0"/>
        <v xml:space="preserve"> AC/MC, Pessac Léognan, 1er grand cru classé</v>
      </c>
      <c r="E15" s="19" t="s">
        <v>1040</v>
      </c>
      <c r="F15" s="20" t="s">
        <v>2</v>
      </c>
      <c r="G15" s="15" t="str">
        <f t="shared" si="1"/>
        <v>CHF 7200-9000</v>
      </c>
      <c r="H15" s="43">
        <v>0</v>
      </c>
      <c r="J15" s="15" t="s">
        <v>1140</v>
      </c>
      <c r="K15" s="15" t="s">
        <v>1159</v>
      </c>
      <c r="L15" s="15" t="s">
        <v>1160</v>
      </c>
      <c r="AS15" s="19" t="s">
        <v>3</v>
      </c>
      <c r="AT15" s="19" t="s">
        <v>31</v>
      </c>
    </row>
    <row r="16" spans="1:46" ht="16.5">
      <c r="A16" s="16">
        <v>264</v>
      </c>
      <c r="B16" s="17">
        <v>15</v>
      </c>
      <c r="C16" s="18" t="s">
        <v>1158</v>
      </c>
      <c r="D16" s="18" t="str">
        <f t="shared" si="0"/>
        <v xml:space="preserve"> AC/MC, St. Emilion, 1er grand cru classé (B)</v>
      </c>
      <c r="E16" s="19" t="s">
        <v>33</v>
      </c>
      <c r="F16" s="20" t="s">
        <v>16</v>
      </c>
      <c r="G16" s="15" t="str">
        <f t="shared" si="1"/>
        <v>CHF 2160-2400</v>
      </c>
      <c r="H16" s="43">
        <v>0</v>
      </c>
      <c r="J16" s="15" t="s">
        <v>1140</v>
      </c>
      <c r="K16" s="15" t="s">
        <v>1159</v>
      </c>
      <c r="L16" s="15" t="s">
        <v>1162</v>
      </c>
      <c r="AS16" s="19" t="s">
        <v>3</v>
      </c>
      <c r="AT16" s="19" t="s">
        <v>34</v>
      </c>
    </row>
    <row r="17" spans="1:46" ht="16.5">
      <c r="A17" s="16">
        <v>264</v>
      </c>
      <c r="B17" s="17">
        <v>16</v>
      </c>
      <c r="C17" s="18" t="s">
        <v>1161</v>
      </c>
      <c r="D17" s="18" t="str">
        <f t="shared" si="0"/>
        <v xml:space="preserve"> AC/MC, St. Emilion, grand cru classé </v>
      </c>
      <c r="E17" s="19" t="s">
        <v>36</v>
      </c>
      <c r="F17" s="20" t="s">
        <v>2</v>
      </c>
      <c r="G17" s="15" t="str">
        <f t="shared" si="1"/>
        <v>CHF 1320-1640</v>
      </c>
      <c r="H17" s="43">
        <v>0</v>
      </c>
      <c r="J17" s="15" t="s">
        <v>1140</v>
      </c>
      <c r="K17" s="15" t="s">
        <v>1159</v>
      </c>
      <c r="L17" s="15" t="s">
        <v>1162</v>
      </c>
      <c r="AS17" s="19" t="s">
        <v>3</v>
      </c>
      <c r="AT17" s="19" t="s">
        <v>37</v>
      </c>
    </row>
    <row r="18" spans="1:46" ht="16.5">
      <c r="A18" s="16">
        <v>264</v>
      </c>
      <c r="B18" s="17">
        <v>17</v>
      </c>
      <c r="C18" s="18" t="s">
        <v>1163</v>
      </c>
      <c r="D18" s="18" t="str">
        <f t="shared" si="0"/>
        <v xml:space="preserve"> AC/MC, St. Emilion, grand cru classé </v>
      </c>
      <c r="E18" s="19" t="s">
        <v>1038</v>
      </c>
      <c r="F18" s="20" t="s">
        <v>2</v>
      </c>
      <c r="G18" s="15" t="str">
        <f>AS18&amp;" "&amp;AT18</f>
        <v>CHF 4200-5400</v>
      </c>
      <c r="H18" s="43">
        <v>0</v>
      </c>
      <c r="J18" s="15" t="s">
        <v>1140</v>
      </c>
      <c r="K18" s="15" t="s">
        <v>1159</v>
      </c>
      <c r="L18" s="15" t="s">
        <v>1165</v>
      </c>
      <c r="M18" s="15" t="s">
        <v>1166</v>
      </c>
      <c r="AS18" s="19" t="s">
        <v>3</v>
      </c>
      <c r="AT18" s="19" t="s">
        <v>39</v>
      </c>
    </row>
    <row r="19" spans="1:46" ht="16.5">
      <c r="A19" s="16">
        <v>264</v>
      </c>
      <c r="B19" s="17">
        <v>18</v>
      </c>
      <c r="C19" s="18" t="s">
        <v>1164</v>
      </c>
      <c r="D19" s="18" t="str">
        <f>J18&amp;","&amp;K18&amp;","&amp;L18&amp;","&amp;M18</f>
        <v xml:space="preserve"> AC/MC, St. Emilion, grand cru, 2e vin de Château Ausone</v>
      </c>
      <c r="E19" s="19" t="s">
        <v>12</v>
      </c>
      <c r="F19" s="20" t="s">
        <v>2</v>
      </c>
      <c r="G19" s="15" t="str">
        <f t="shared" si="1"/>
        <v>CHF 1800-2400</v>
      </c>
      <c r="H19" s="43">
        <v>0</v>
      </c>
      <c r="J19" s="15" t="s">
        <v>1140</v>
      </c>
      <c r="K19" s="15" t="s">
        <v>1159</v>
      </c>
      <c r="L19" s="15" t="s">
        <v>1168</v>
      </c>
      <c r="AS19" s="19" t="s">
        <v>3</v>
      </c>
      <c r="AT19" s="19" t="s">
        <v>21</v>
      </c>
    </row>
    <row r="20" spans="1:46" ht="16.5">
      <c r="A20" s="16">
        <v>264</v>
      </c>
      <c r="B20" s="17">
        <v>19</v>
      </c>
      <c r="C20" s="18" t="s">
        <v>1167</v>
      </c>
      <c r="D20" s="18" t="str">
        <f>J19&amp;","&amp;K19&amp;","&amp;L19</f>
        <v xml:space="preserve"> AC/MC, St. Emilion, 1er grand cru classé (A)</v>
      </c>
      <c r="E20" s="19" t="s">
        <v>41</v>
      </c>
      <c r="F20" s="20" t="s">
        <v>2</v>
      </c>
      <c r="G20" s="15" t="str">
        <f t="shared" si="1"/>
        <v>CHF 7200-9600</v>
      </c>
      <c r="H20" s="43">
        <v>0</v>
      </c>
      <c r="J20" s="15" t="s">
        <v>1140</v>
      </c>
      <c r="K20" s="15" t="s">
        <v>1159</v>
      </c>
      <c r="L20" s="15" t="s">
        <v>1168</v>
      </c>
      <c r="AS20" s="19" t="s">
        <v>3</v>
      </c>
      <c r="AT20" s="19" t="s">
        <v>42</v>
      </c>
    </row>
    <row r="21" spans="1:46" ht="16.5">
      <c r="A21" s="16">
        <v>264</v>
      </c>
      <c r="B21" s="17">
        <v>20</v>
      </c>
      <c r="C21" s="18" t="s">
        <v>1167</v>
      </c>
      <c r="D21" s="18" t="str">
        <f>J20&amp;","&amp;K20&amp;","&amp;L20</f>
        <v xml:space="preserve"> AC/MC, St. Emilion, 1er grand cru classé (A)</v>
      </c>
      <c r="E21" s="19" t="s">
        <v>43</v>
      </c>
      <c r="F21" s="20" t="s">
        <v>16</v>
      </c>
      <c r="G21" s="15" t="str">
        <f t="shared" si="1"/>
        <v>CHF 7200-9600</v>
      </c>
      <c r="H21" s="43">
        <v>0</v>
      </c>
      <c r="J21" s="15" t="s">
        <v>1140</v>
      </c>
      <c r="K21" s="15" t="s">
        <v>1159</v>
      </c>
      <c r="L21" s="15" t="s">
        <v>1168</v>
      </c>
      <c r="AS21" s="19" t="s">
        <v>3</v>
      </c>
      <c r="AT21" s="19" t="s">
        <v>42</v>
      </c>
    </row>
    <row r="22" spans="1:46" ht="16.5">
      <c r="A22" s="16">
        <v>264</v>
      </c>
      <c r="B22" s="17">
        <v>21</v>
      </c>
      <c r="C22" s="18" t="s">
        <v>1167</v>
      </c>
      <c r="D22" s="18" t="str">
        <f>J21&amp;","&amp;K21&amp;","&amp;L21</f>
        <v xml:space="preserve"> AC/MC, St. Emilion, 1er grand cru classé (A)</v>
      </c>
      <c r="E22" s="19" t="s">
        <v>44</v>
      </c>
      <c r="F22" s="20" t="s">
        <v>2</v>
      </c>
      <c r="G22" s="15" t="str">
        <f t="shared" si="1"/>
        <v>CHF 4800-6000</v>
      </c>
      <c r="H22" s="43">
        <v>0</v>
      </c>
      <c r="J22" s="15" t="s">
        <v>1140</v>
      </c>
      <c r="K22" s="15" t="s">
        <v>1170</v>
      </c>
      <c r="AS22" s="19" t="s">
        <v>3</v>
      </c>
      <c r="AT22" s="19" t="s">
        <v>45</v>
      </c>
    </row>
    <row r="23" spans="1:46" ht="16.5">
      <c r="A23" s="16">
        <v>264</v>
      </c>
      <c r="B23" s="17">
        <v>22</v>
      </c>
      <c r="C23" s="18" t="s">
        <v>1169</v>
      </c>
      <c r="D23" s="18" t="str">
        <f>J22&amp;","&amp;K22&amp;""&amp;L22</f>
        <v xml:space="preserve"> AC/MC, Pomerol</v>
      </c>
      <c r="E23" s="19" t="s">
        <v>9</v>
      </c>
      <c r="F23" s="20" t="s">
        <v>2</v>
      </c>
      <c r="G23" s="15" t="str">
        <f t="shared" si="1"/>
        <v>CHF 3600-4500</v>
      </c>
      <c r="H23" s="43">
        <v>0</v>
      </c>
      <c r="J23" s="15" t="s">
        <v>1140</v>
      </c>
      <c r="K23" s="15" t="s">
        <v>1170</v>
      </c>
      <c r="L23" s="15" t="s">
        <v>1172</v>
      </c>
      <c r="AS23" s="19" t="s">
        <v>3</v>
      </c>
      <c r="AT23" s="19" t="s">
        <v>47</v>
      </c>
    </row>
    <row r="24" spans="1:46" ht="16.5">
      <c r="A24" s="16">
        <v>264</v>
      </c>
      <c r="B24" s="17">
        <v>23</v>
      </c>
      <c r="C24" s="18" t="s">
        <v>1171</v>
      </c>
      <c r="D24" s="18" t="str">
        <f>J23&amp;","&amp;K23&amp;","&amp;L23</f>
        <v xml:space="preserve"> AC/MC, Pomerol, grand cru exceptionnel</v>
      </c>
      <c r="E24" s="19" t="s">
        <v>43</v>
      </c>
      <c r="F24" s="20" t="s">
        <v>16</v>
      </c>
      <c r="G24" s="15" t="str">
        <f t="shared" si="1"/>
        <v>CHF 13200-16800</v>
      </c>
      <c r="H24" s="43">
        <v>0</v>
      </c>
      <c r="J24" s="15" t="s">
        <v>1140</v>
      </c>
      <c r="K24" s="15" t="s">
        <v>1170</v>
      </c>
      <c r="L24" s="15" t="s">
        <v>1172</v>
      </c>
      <c r="AS24" s="19" t="s">
        <v>3</v>
      </c>
      <c r="AT24" s="19" t="s">
        <v>49</v>
      </c>
    </row>
    <row r="25" spans="1:46" ht="16.5">
      <c r="A25" s="16">
        <v>264</v>
      </c>
      <c r="B25" s="17">
        <v>24</v>
      </c>
      <c r="C25" s="18" t="s">
        <v>1173</v>
      </c>
      <c r="D25" s="18" t="str">
        <f>J24&amp;","&amp;K24&amp;","&amp;L24</f>
        <v xml:space="preserve"> AC/MC, Pomerol, grand cru exceptionnel</v>
      </c>
      <c r="E25" s="19" t="s">
        <v>33</v>
      </c>
      <c r="F25" s="20" t="s">
        <v>16</v>
      </c>
      <c r="G25" s="15" t="str">
        <f t="shared" si="1"/>
        <v>CHF 20400-24000</v>
      </c>
      <c r="H25" s="43">
        <v>0</v>
      </c>
      <c r="J25" s="15" t="s">
        <v>1174</v>
      </c>
      <c r="K25" s="15" t="s">
        <v>1175</v>
      </c>
      <c r="AS25" s="19" t="s">
        <v>3</v>
      </c>
      <c r="AT25" s="19" t="s">
        <v>51</v>
      </c>
    </row>
    <row r="26" spans="1:46" s="28" customFormat="1" ht="16.5">
      <c r="A26" s="16">
        <v>264</v>
      </c>
      <c r="B26" s="17">
        <v>25</v>
      </c>
      <c r="C26" s="18" t="s">
        <v>1830</v>
      </c>
      <c r="D26" s="18" t="s">
        <v>1831</v>
      </c>
      <c r="E26" s="19" t="s">
        <v>52</v>
      </c>
      <c r="F26" s="20" t="s">
        <v>16</v>
      </c>
      <c r="G26" s="15" t="str">
        <f t="shared" si="1"/>
        <v>CHF 1350-1800</v>
      </c>
      <c r="H26" s="43">
        <v>0</v>
      </c>
      <c r="J26" s="28" t="s">
        <v>1177</v>
      </c>
      <c r="K26" s="28" t="s">
        <v>1178</v>
      </c>
      <c r="L26" s="28" t="s">
        <v>1179</v>
      </c>
      <c r="AS26" s="19" t="s">
        <v>3</v>
      </c>
      <c r="AT26" s="19" t="s">
        <v>53</v>
      </c>
    </row>
    <row r="27" spans="1:46" ht="16.5">
      <c r="A27" s="16">
        <v>264</v>
      </c>
      <c r="B27" s="17">
        <v>26</v>
      </c>
      <c r="C27" s="18" t="s">
        <v>1176</v>
      </c>
      <c r="D27" s="18" t="str">
        <f>J26&amp;","&amp;K26&amp;","&amp;L26</f>
        <v xml:space="preserve"> MO/DOC, Bolgheri, Tenuta dell’Ornellaia</v>
      </c>
      <c r="E27" s="19" t="s">
        <v>55</v>
      </c>
      <c r="F27" s="20" t="s">
        <v>16</v>
      </c>
      <c r="G27" s="15" t="str">
        <f t="shared" si="1"/>
        <v>CHF 720-960</v>
      </c>
      <c r="H27" s="43">
        <v>0</v>
      </c>
      <c r="J27" s="15" t="s">
        <v>1177</v>
      </c>
      <c r="K27" s="15" t="s">
        <v>1178</v>
      </c>
      <c r="L27" s="15" t="s">
        <v>1179</v>
      </c>
      <c r="AS27" s="19" t="s">
        <v>3</v>
      </c>
      <c r="AT27" s="19" t="s">
        <v>56</v>
      </c>
    </row>
    <row r="28" spans="1:46" ht="16.5">
      <c r="A28" s="16">
        <v>264</v>
      </c>
      <c r="B28" s="17">
        <v>27</v>
      </c>
      <c r="C28" s="18" t="s">
        <v>1176</v>
      </c>
      <c r="D28" s="18" t="str">
        <f>J27&amp;","&amp;K27&amp;","&amp;L27</f>
        <v xml:space="preserve"> MO/DOC, Bolgheri, Tenuta dell’Ornellaia</v>
      </c>
      <c r="E28" s="19" t="s">
        <v>55</v>
      </c>
      <c r="F28" s="20" t="s">
        <v>16</v>
      </c>
      <c r="G28" s="15" t="str">
        <f t="shared" si="1"/>
        <v>CHF 720-960</v>
      </c>
      <c r="H28" s="43">
        <v>0</v>
      </c>
      <c r="J28" s="15" t="s">
        <v>1180</v>
      </c>
      <c r="K28" s="15" t="s">
        <v>1181</v>
      </c>
      <c r="L28" s="15" t="s">
        <v>1182</v>
      </c>
      <c r="M28" s="15" t="s">
        <v>1183</v>
      </c>
      <c r="AS28" s="19" t="s">
        <v>3</v>
      </c>
      <c r="AT28" s="19" t="s">
        <v>56</v>
      </c>
    </row>
    <row r="29" spans="1:46" ht="16.5">
      <c r="A29" s="16">
        <v>264</v>
      </c>
      <c r="B29" s="17">
        <v>28</v>
      </c>
      <c r="C29" s="29" t="s">
        <v>1832</v>
      </c>
      <c r="D29" s="18" t="s">
        <v>1833</v>
      </c>
      <c r="E29" s="19" t="s">
        <v>57</v>
      </c>
      <c r="F29" s="20" t="s">
        <v>16</v>
      </c>
      <c r="G29" s="15" t="str">
        <f t="shared" si="1"/>
        <v>CHF 660-900</v>
      </c>
      <c r="H29" s="43">
        <v>0</v>
      </c>
      <c r="J29" s="15" t="s">
        <v>1180</v>
      </c>
      <c r="K29" s="15" t="s">
        <v>1181</v>
      </c>
      <c r="L29" s="15" t="s">
        <v>1182</v>
      </c>
      <c r="M29" s="15" t="s">
        <v>1183</v>
      </c>
      <c r="AS29" s="19" t="s">
        <v>3</v>
      </c>
      <c r="AT29" s="19" t="s">
        <v>58</v>
      </c>
    </row>
    <row r="30" spans="1:46" ht="16.5">
      <c r="A30" s="16">
        <v>264</v>
      </c>
      <c r="B30" s="17">
        <v>29</v>
      </c>
      <c r="C30" s="29" t="s">
        <v>1832</v>
      </c>
      <c r="D30" s="18" t="s">
        <v>1833</v>
      </c>
      <c r="E30" s="19" t="s">
        <v>59</v>
      </c>
      <c r="F30" s="20" t="s">
        <v>16</v>
      </c>
      <c r="G30" s="15" t="str">
        <f t="shared" si="1"/>
        <v>CHF 660-900</v>
      </c>
      <c r="H30" s="43">
        <v>0</v>
      </c>
      <c r="J30" s="15" t="s">
        <v>1185</v>
      </c>
      <c r="K30" s="15" t="s">
        <v>1186</v>
      </c>
      <c r="L30" s="15" t="s">
        <v>1187</v>
      </c>
      <c r="AS30" s="19" t="s">
        <v>3</v>
      </c>
      <c r="AT30" s="19" t="s">
        <v>58</v>
      </c>
    </row>
    <row r="31" spans="1:46" ht="16.5">
      <c r="A31" s="16">
        <v>264</v>
      </c>
      <c r="B31" s="17">
        <v>30</v>
      </c>
      <c r="C31" s="18" t="s">
        <v>1184</v>
      </c>
      <c r="D31" s="18" t="str">
        <f>J30&amp;","&amp;K30&amp;","&amp;L30</f>
        <v xml:space="preserve"> AC/MO, Côte de Beaune, Domaine Arnaud Ente </v>
      </c>
      <c r="E31" s="19" t="s">
        <v>60</v>
      </c>
      <c r="F31" s="20" t="s">
        <v>16</v>
      </c>
      <c r="G31" s="15" t="str">
        <f t="shared" si="1"/>
        <v>CHF 400-600</v>
      </c>
      <c r="H31" s="43">
        <v>0</v>
      </c>
      <c r="J31" s="15" t="s">
        <v>1185</v>
      </c>
      <c r="K31" s="15" t="s">
        <v>1186</v>
      </c>
      <c r="L31" s="15" t="s">
        <v>1189</v>
      </c>
      <c r="AS31" s="19" t="s">
        <v>3</v>
      </c>
      <c r="AT31" s="19" t="s">
        <v>61</v>
      </c>
    </row>
    <row r="32" spans="1:46" ht="16.5">
      <c r="A32" s="16">
        <v>264</v>
      </c>
      <c r="B32" s="17">
        <v>31</v>
      </c>
      <c r="C32" s="18" t="s">
        <v>1188</v>
      </c>
      <c r="D32" s="18" t="str">
        <f>J31&amp;","&amp;K31&amp;","&amp;L31</f>
        <v xml:space="preserve"> AC/MO, Côte de Beaune, Domaine Arnaud Ente  </v>
      </c>
      <c r="E32" s="19" t="s">
        <v>60</v>
      </c>
      <c r="F32" s="20" t="s">
        <v>16</v>
      </c>
      <c r="G32" s="15" t="str">
        <f t="shared" si="1"/>
        <v>CHF 600-900</v>
      </c>
      <c r="H32" s="43">
        <v>0</v>
      </c>
      <c r="J32" s="15" t="s">
        <v>1185</v>
      </c>
      <c r="K32" s="15" t="s">
        <v>1186</v>
      </c>
      <c r="L32" s="15" t="s">
        <v>1187</v>
      </c>
      <c r="AS32" s="19" t="s">
        <v>3</v>
      </c>
      <c r="AT32" s="19" t="s">
        <v>62</v>
      </c>
    </row>
    <row r="33" spans="1:46" ht="16.5">
      <c r="A33" s="16">
        <v>264</v>
      </c>
      <c r="B33" s="17">
        <v>32</v>
      </c>
      <c r="C33" s="18" t="s">
        <v>1190</v>
      </c>
      <c r="D33" s="18" t="str">
        <f>J32&amp;","&amp;K32&amp;","&amp;L32</f>
        <v xml:space="preserve"> AC/MO, Côte de Beaune, Domaine Arnaud Ente </v>
      </c>
      <c r="E33" s="19" t="s">
        <v>64</v>
      </c>
      <c r="F33" s="20" t="s">
        <v>16</v>
      </c>
      <c r="G33" s="15" t="str">
        <f t="shared" si="1"/>
        <v>CHF 1500-2000</v>
      </c>
      <c r="H33" s="43">
        <v>0</v>
      </c>
      <c r="J33" s="15" t="s">
        <v>1185</v>
      </c>
      <c r="K33" s="15" t="s">
        <v>1186</v>
      </c>
      <c r="L33" s="15" t="s">
        <v>1187</v>
      </c>
      <c r="AS33" s="19" t="s">
        <v>3</v>
      </c>
      <c r="AT33" s="19" t="s">
        <v>65</v>
      </c>
    </row>
    <row r="34" spans="1:46" ht="16.5">
      <c r="A34" s="16">
        <v>264</v>
      </c>
      <c r="B34" s="17">
        <v>33</v>
      </c>
      <c r="C34" s="18" t="s">
        <v>1191</v>
      </c>
      <c r="D34" s="18" t="str">
        <f>J33&amp;","&amp;K33&amp;","&amp;L33</f>
        <v xml:space="preserve"> AC/MO, Côte de Beaune, Domaine Arnaud Ente </v>
      </c>
      <c r="E34" s="19" t="s">
        <v>64</v>
      </c>
      <c r="F34" s="20" t="s">
        <v>16</v>
      </c>
      <c r="G34" s="15" t="str">
        <f t="shared" si="1"/>
        <v>CHF 2000-2500</v>
      </c>
      <c r="H34" s="43">
        <v>0</v>
      </c>
      <c r="J34" s="15" t="s">
        <v>1185</v>
      </c>
      <c r="K34" s="15" t="s">
        <v>1193</v>
      </c>
      <c r="L34" s="15" t="s">
        <v>1186</v>
      </c>
      <c r="M34" s="15" t="s">
        <v>1187</v>
      </c>
      <c r="AS34" s="19" t="s">
        <v>3</v>
      </c>
      <c r="AT34" s="19" t="s">
        <v>66</v>
      </c>
    </row>
    <row r="35" spans="1:46" ht="16.5">
      <c r="A35" s="16">
        <v>264</v>
      </c>
      <c r="B35" s="17">
        <v>34</v>
      </c>
      <c r="C35" s="18" t="s">
        <v>1192</v>
      </c>
      <c r="D35" s="18" t="str">
        <f>J34&amp;","&amp;K34&amp;","&amp;L34&amp;","&amp;M34</f>
        <v xml:space="preserve"> AC/MO, 1er cru, Côte de Beaune, Domaine Arnaud Ente </v>
      </c>
      <c r="E35" s="19" t="s">
        <v>67</v>
      </c>
      <c r="F35" s="20" t="s">
        <v>16</v>
      </c>
      <c r="G35" s="15" t="str">
        <f t="shared" si="1"/>
        <v>CHF 1600-2400</v>
      </c>
      <c r="H35" s="43">
        <v>0</v>
      </c>
      <c r="J35" s="15" t="s">
        <v>1185</v>
      </c>
      <c r="K35" s="15" t="s">
        <v>1193</v>
      </c>
      <c r="L35" s="15" t="s">
        <v>1186</v>
      </c>
      <c r="M35" s="15" t="s">
        <v>1187</v>
      </c>
      <c r="AS35" s="19" t="s">
        <v>3</v>
      </c>
      <c r="AT35" s="19" t="s">
        <v>68</v>
      </c>
    </row>
    <row r="36" spans="1:46" ht="16.5">
      <c r="A36" s="16">
        <v>264</v>
      </c>
      <c r="B36" s="17">
        <v>35</v>
      </c>
      <c r="C36" s="18" t="s">
        <v>1192</v>
      </c>
      <c r="D36" s="18" t="str">
        <f>J35&amp;","&amp;K35&amp;","&amp;L35&amp;","&amp;M35</f>
        <v xml:space="preserve"> AC/MO, 1er cru, Côte de Beaune, Domaine Arnaud Ente </v>
      </c>
      <c r="E36" s="19" t="s">
        <v>69</v>
      </c>
      <c r="F36" s="20" t="s">
        <v>16</v>
      </c>
      <c r="G36" s="15" t="str">
        <f t="shared" si="1"/>
        <v>CHF 1600-2400</v>
      </c>
      <c r="H36" s="43">
        <v>0</v>
      </c>
      <c r="J36" s="15" t="s">
        <v>1185</v>
      </c>
      <c r="K36" s="15" t="s">
        <v>1193</v>
      </c>
      <c r="L36" s="15" t="s">
        <v>1186</v>
      </c>
      <c r="M36" s="15" t="s">
        <v>1187</v>
      </c>
      <c r="AS36" s="19" t="s">
        <v>3</v>
      </c>
      <c r="AT36" s="19" t="s">
        <v>68</v>
      </c>
    </row>
    <row r="37" spans="1:46" ht="16.5">
      <c r="A37" s="16">
        <v>264</v>
      </c>
      <c r="B37" s="17">
        <v>36</v>
      </c>
      <c r="C37" s="18" t="s">
        <v>1194</v>
      </c>
      <c r="D37" s="18" t="str">
        <f>J36&amp;","&amp;K36&amp;","&amp;L36&amp;","&amp;M36</f>
        <v xml:space="preserve"> AC/MO, 1er cru, Côte de Beaune, Domaine Arnaud Ente </v>
      </c>
      <c r="E37" s="19" t="s">
        <v>69</v>
      </c>
      <c r="F37" s="20" t="s">
        <v>16</v>
      </c>
      <c r="G37" s="15" t="str">
        <f t="shared" si="1"/>
        <v>CHF 1500-2100</v>
      </c>
      <c r="H37" s="43">
        <v>0</v>
      </c>
      <c r="J37" s="15" t="s">
        <v>1186</v>
      </c>
      <c r="K37" s="15" t="s">
        <v>1195</v>
      </c>
      <c r="L37" s="15" t="s">
        <v>1196</v>
      </c>
      <c r="AS37" s="19" t="s">
        <v>3</v>
      </c>
      <c r="AT37" s="19" t="s">
        <v>70</v>
      </c>
    </row>
    <row r="38" spans="1:46" ht="16.5">
      <c r="A38" s="16">
        <v>264</v>
      </c>
      <c r="B38" s="17">
        <v>37</v>
      </c>
      <c r="C38" s="27" t="s">
        <v>1871</v>
      </c>
      <c r="D38" s="18" t="s">
        <v>1872</v>
      </c>
      <c r="E38" s="30" t="s">
        <v>71</v>
      </c>
      <c r="F38" s="20" t="s">
        <v>16</v>
      </c>
      <c r="G38" s="15" t="str">
        <f t="shared" si="1"/>
        <v>CHF 1200-1800</v>
      </c>
      <c r="H38" s="43">
        <v>0</v>
      </c>
      <c r="AS38" s="19" t="s">
        <v>3</v>
      </c>
      <c r="AT38" s="19" t="s">
        <v>72</v>
      </c>
    </row>
    <row r="39" spans="1:46" ht="21">
      <c r="A39" s="16">
        <v>264</v>
      </c>
      <c r="B39" s="17">
        <v>38</v>
      </c>
      <c r="C39" s="29" t="s">
        <v>1834</v>
      </c>
      <c r="D39" s="18" t="s">
        <v>1835</v>
      </c>
      <c r="E39" s="30" t="s">
        <v>73</v>
      </c>
      <c r="F39" s="20" t="s">
        <v>16</v>
      </c>
      <c r="G39" s="15" t="str">
        <f t="shared" si="1"/>
        <v>CHF 2200-3000</v>
      </c>
      <c r="H39" s="43">
        <v>0</v>
      </c>
      <c r="AS39" s="19" t="s">
        <v>3</v>
      </c>
      <c r="AT39" s="19" t="s">
        <v>76</v>
      </c>
    </row>
    <row r="40" spans="1:46" ht="21">
      <c r="A40" s="16">
        <v>264</v>
      </c>
      <c r="B40" s="17">
        <v>39</v>
      </c>
      <c r="C40" s="18" t="s">
        <v>1199</v>
      </c>
      <c r="D40" s="18" t="s">
        <v>1836</v>
      </c>
      <c r="E40" s="19" t="s">
        <v>73</v>
      </c>
      <c r="F40" s="20" t="s">
        <v>16</v>
      </c>
      <c r="G40" s="15" t="str">
        <f t="shared" si="1"/>
        <v>CHF 2200-3000</v>
      </c>
      <c r="H40" s="43">
        <v>0</v>
      </c>
      <c r="J40" s="15" t="s">
        <v>1185</v>
      </c>
      <c r="K40" s="15" t="s">
        <v>1197</v>
      </c>
      <c r="L40" s="15" t="s">
        <v>1195</v>
      </c>
      <c r="M40" s="15" t="s">
        <v>1200</v>
      </c>
      <c r="AS40" s="19" t="s">
        <v>3</v>
      </c>
      <c r="AT40" s="19" t="s">
        <v>76</v>
      </c>
    </row>
    <row r="41" spans="1:46" ht="16.5">
      <c r="A41" s="16">
        <v>264</v>
      </c>
      <c r="B41" s="17">
        <v>40</v>
      </c>
      <c r="C41" s="18" t="s">
        <v>1201</v>
      </c>
      <c r="D41" s="18" t="str">
        <f>J40&amp;","&amp;K40&amp;","&amp;L40&amp;","&amp;M40</f>
        <v xml:space="preserve"> AC/MO, Côte de Nuits, Grand cru, Emmanuel Rouget</v>
      </c>
      <c r="E41" s="19" t="s">
        <v>73</v>
      </c>
      <c r="F41" s="20" t="s">
        <v>16</v>
      </c>
      <c r="G41" s="15" t="str">
        <f t="shared" si="1"/>
        <v>CHF 1000-1500</v>
      </c>
      <c r="H41" s="43">
        <v>0</v>
      </c>
      <c r="J41" s="15" t="s">
        <v>1185</v>
      </c>
      <c r="K41" s="15" t="s">
        <v>1197</v>
      </c>
      <c r="L41" s="15" t="s">
        <v>1195</v>
      </c>
      <c r="M41" s="15" t="s">
        <v>1203</v>
      </c>
      <c r="AS41" s="19" t="s">
        <v>3</v>
      </c>
      <c r="AT41" s="19" t="s">
        <v>78</v>
      </c>
    </row>
    <row r="42" spans="1:46" ht="16.5">
      <c r="A42" s="16">
        <v>264</v>
      </c>
      <c r="B42" s="17">
        <v>41</v>
      </c>
      <c r="C42" s="18" t="s">
        <v>1202</v>
      </c>
      <c r="D42" s="18" t="str">
        <f>J41&amp;","&amp;K41&amp;","&amp;L41&amp;","&amp;M41</f>
        <v xml:space="preserve"> AC/MO, Côte de Nuits, Grand cru, Armand Rousseau</v>
      </c>
      <c r="E42" s="19" t="s">
        <v>80</v>
      </c>
      <c r="F42" s="20" t="s">
        <v>16</v>
      </c>
      <c r="G42" s="15" t="str">
        <f t="shared" si="1"/>
        <v>CHF 1500-1800</v>
      </c>
      <c r="H42" s="43">
        <v>0</v>
      </c>
      <c r="J42" s="15" t="s">
        <v>1185</v>
      </c>
      <c r="K42" s="15" t="s">
        <v>1197</v>
      </c>
      <c r="L42" s="15" t="s">
        <v>1195</v>
      </c>
      <c r="M42" s="15" t="s">
        <v>1203</v>
      </c>
      <c r="AS42" s="19" t="s">
        <v>3</v>
      </c>
      <c r="AT42" s="19" t="s">
        <v>81</v>
      </c>
    </row>
    <row r="43" spans="1:46" ht="16.5">
      <c r="A43" s="16">
        <v>264</v>
      </c>
      <c r="B43" s="17">
        <v>42</v>
      </c>
      <c r="C43" s="18" t="s">
        <v>1204</v>
      </c>
      <c r="D43" s="18" t="str">
        <f>J42&amp;","&amp;K42&amp;","&amp;L42&amp;","&amp;M42</f>
        <v xml:space="preserve"> AC/MO, Côte de Nuits, Grand cru, Armand Rousseau</v>
      </c>
      <c r="E43" s="19" t="s">
        <v>80</v>
      </c>
      <c r="F43" s="20" t="s">
        <v>16</v>
      </c>
      <c r="G43" s="15" t="str">
        <f t="shared" si="1"/>
        <v>CHF 1200-1600</v>
      </c>
      <c r="H43" s="43">
        <v>0</v>
      </c>
      <c r="J43" s="15" t="s">
        <v>1185</v>
      </c>
      <c r="K43" s="15" t="s">
        <v>1197</v>
      </c>
      <c r="L43" s="15" t="s">
        <v>1195</v>
      </c>
      <c r="M43" s="15" t="s">
        <v>1203</v>
      </c>
      <c r="AS43" s="19" t="s">
        <v>3</v>
      </c>
      <c r="AT43" s="19" t="s">
        <v>82</v>
      </c>
    </row>
    <row r="44" spans="1:46" ht="16.5">
      <c r="A44" s="16">
        <v>264</v>
      </c>
      <c r="B44" s="17">
        <v>43</v>
      </c>
      <c r="C44" s="18" t="s">
        <v>1204</v>
      </c>
      <c r="D44" s="18" t="str">
        <f>J43&amp;","&amp;K43&amp;","&amp;L43&amp;","&amp;M43</f>
        <v xml:space="preserve"> AC/MO, Côte de Nuits, Grand cru, Armand Rousseau</v>
      </c>
      <c r="E44" s="19" t="s">
        <v>80</v>
      </c>
      <c r="F44" s="20" t="s">
        <v>16</v>
      </c>
      <c r="G44" s="15" t="str">
        <f t="shared" si="1"/>
        <v>CHF 1200-1600</v>
      </c>
      <c r="H44" s="43">
        <v>0</v>
      </c>
      <c r="J44" s="15" t="s">
        <v>1185</v>
      </c>
      <c r="K44" s="15" t="s">
        <v>1206</v>
      </c>
      <c r="L44" s="15" t="s">
        <v>1207</v>
      </c>
      <c r="AS44" s="19" t="s">
        <v>3</v>
      </c>
      <c r="AT44" s="19" t="s">
        <v>82</v>
      </c>
    </row>
    <row r="45" spans="1:46" ht="16.5">
      <c r="A45" s="16">
        <v>264</v>
      </c>
      <c r="B45" s="17">
        <v>44</v>
      </c>
      <c r="C45" s="18" t="s">
        <v>1205</v>
      </c>
      <c r="D45" s="18" t="str">
        <f>J44&amp;","&amp;K44&amp;","&amp;L44</f>
        <v xml:space="preserve"> AC/MO, Châteauneuf du Pape, Domaine Clos Saint-Jean</v>
      </c>
      <c r="E45" s="19" t="s">
        <v>83</v>
      </c>
      <c r="F45" s="20" t="s">
        <v>16</v>
      </c>
      <c r="G45" s="15" t="str">
        <f t="shared" si="1"/>
        <v>CHF 450-660</v>
      </c>
      <c r="H45" s="43">
        <v>0</v>
      </c>
      <c r="J45" s="15" t="s">
        <v>1185</v>
      </c>
      <c r="K45" s="15" t="s">
        <v>1206</v>
      </c>
      <c r="L45" s="15" t="s">
        <v>1207</v>
      </c>
      <c r="AS45" s="19" t="s">
        <v>3</v>
      </c>
      <c r="AT45" s="19" t="s">
        <v>84</v>
      </c>
    </row>
    <row r="46" spans="1:46" ht="16.5">
      <c r="A46" s="16">
        <v>264</v>
      </c>
      <c r="B46" s="17">
        <v>45</v>
      </c>
      <c r="C46" s="18" t="s">
        <v>1205</v>
      </c>
      <c r="D46" s="18" t="str">
        <f>J45&amp;","&amp;K45&amp;","&amp;L45</f>
        <v xml:space="preserve"> AC/MO, Châteauneuf du Pape, Domaine Clos Saint-Jean</v>
      </c>
      <c r="E46" s="19" t="s">
        <v>73</v>
      </c>
      <c r="F46" s="20" t="s">
        <v>16</v>
      </c>
      <c r="G46" s="15" t="str">
        <f t="shared" si="1"/>
        <v>CHF 350-500</v>
      </c>
      <c r="H46" s="43">
        <v>0</v>
      </c>
      <c r="J46" s="15" t="s">
        <v>1209</v>
      </c>
      <c r="K46" s="15" t="s">
        <v>1206</v>
      </c>
      <c r="L46" s="15" t="s">
        <v>1210</v>
      </c>
      <c r="AS46" s="19" t="s">
        <v>3</v>
      </c>
      <c r="AT46" s="19" t="s">
        <v>85</v>
      </c>
    </row>
    <row r="47" spans="1:46" ht="16.5">
      <c r="A47" s="16">
        <v>264</v>
      </c>
      <c r="B47" s="17">
        <v>46</v>
      </c>
      <c r="C47" s="18" t="s">
        <v>1208</v>
      </c>
      <c r="D47" s="18" t="s">
        <v>1873</v>
      </c>
      <c r="E47" s="19" t="s">
        <v>86</v>
      </c>
      <c r="F47" s="20" t="s">
        <v>16</v>
      </c>
      <c r="G47" s="15" t="str">
        <f t="shared" si="1"/>
        <v>CHF 300-400</v>
      </c>
      <c r="H47" s="43">
        <v>0</v>
      </c>
      <c r="J47" s="15" t="s">
        <v>1185</v>
      </c>
      <c r="K47" s="15" t="s">
        <v>1206</v>
      </c>
      <c r="L47" s="15" t="s">
        <v>1212</v>
      </c>
      <c r="AS47" s="19" t="s">
        <v>3</v>
      </c>
      <c r="AT47" s="19" t="s">
        <v>87</v>
      </c>
    </row>
    <row r="48" spans="1:46" ht="16.5">
      <c r="A48" s="16">
        <v>264</v>
      </c>
      <c r="B48" s="17">
        <v>47</v>
      </c>
      <c r="C48" s="18" t="s">
        <v>1211</v>
      </c>
      <c r="D48" s="18" t="str">
        <f>J47&amp;","&amp;K47&amp;","&amp;L47</f>
        <v xml:space="preserve"> AC/MO, Châteauneuf du Pape, Domaine Pierre Usseglio</v>
      </c>
      <c r="E48" s="19" t="s">
        <v>88</v>
      </c>
      <c r="F48" s="20" t="s">
        <v>16</v>
      </c>
      <c r="G48" s="15" t="str">
        <f t="shared" si="1"/>
        <v>CHF 360-500</v>
      </c>
      <c r="H48" s="43">
        <v>0</v>
      </c>
      <c r="J48" s="15" t="s">
        <v>1185</v>
      </c>
      <c r="K48" s="15" t="s">
        <v>1206</v>
      </c>
      <c r="L48" s="15" t="s">
        <v>1214</v>
      </c>
      <c r="AS48" s="19" t="s">
        <v>3</v>
      </c>
      <c r="AT48" s="19" t="s">
        <v>89</v>
      </c>
    </row>
    <row r="49" spans="1:46" ht="16.5">
      <c r="A49" s="16">
        <v>264</v>
      </c>
      <c r="B49" s="17">
        <v>48</v>
      </c>
      <c r="C49" s="18" t="s">
        <v>1213</v>
      </c>
      <c r="D49" s="18" t="str">
        <f>J48&amp;","&amp;K48&amp;","&amp;L48</f>
        <v xml:space="preserve"> AC/MO, Châteauneuf du Pape, Domaine de la Janasse</v>
      </c>
      <c r="E49" s="19" t="s">
        <v>86</v>
      </c>
      <c r="F49" s="20" t="s">
        <v>16</v>
      </c>
      <c r="G49" s="15" t="str">
        <f t="shared" si="1"/>
        <v>CHF 600-800</v>
      </c>
      <c r="H49" s="43">
        <v>0</v>
      </c>
      <c r="J49" s="15" t="s">
        <v>1185</v>
      </c>
      <c r="K49" s="15" t="s">
        <v>1216</v>
      </c>
      <c r="L49" s="15" t="s">
        <v>1217</v>
      </c>
      <c r="AS49" s="19" t="s">
        <v>3</v>
      </c>
      <c r="AT49" s="19" t="s">
        <v>90</v>
      </c>
    </row>
    <row r="50" spans="1:46" ht="16.5">
      <c r="A50" s="16">
        <v>264</v>
      </c>
      <c r="B50" s="17">
        <v>49</v>
      </c>
      <c r="C50" s="18" t="s">
        <v>1215</v>
      </c>
      <c r="D50" s="18" t="str">
        <f>J49&amp;","&amp;K49&amp;","&amp;L49</f>
        <v xml:space="preserve"> AC/MO, Saumur-Champigny, Domaine Foucault</v>
      </c>
      <c r="E50" s="19" t="s">
        <v>91</v>
      </c>
      <c r="F50" s="20" t="s">
        <v>16</v>
      </c>
      <c r="G50" s="15" t="str">
        <f t="shared" si="1"/>
        <v>CHF 900-1350</v>
      </c>
      <c r="H50" s="43">
        <v>0</v>
      </c>
      <c r="J50" s="15" t="s">
        <v>1181</v>
      </c>
      <c r="K50" s="15" t="s">
        <v>1219</v>
      </c>
      <c r="L50" s="15" t="s">
        <v>1220</v>
      </c>
      <c r="M50" s="15" t="s">
        <v>1221</v>
      </c>
      <c r="AS50" s="19" t="s">
        <v>3</v>
      </c>
      <c r="AT50" s="19" t="s">
        <v>92</v>
      </c>
    </row>
    <row r="51" spans="1:46" ht="16.5">
      <c r="A51" s="16">
        <v>264</v>
      </c>
      <c r="B51" s="17">
        <v>50</v>
      </c>
      <c r="C51" s="18" t="s">
        <v>1218</v>
      </c>
      <c r="D51" s="18" t="str">
        <f>J50&amp;","&amp;K50&amp;","&amp;L50&amp;","&amp;M50</f>
        <v xml:space="preserve"> MO, Napa Valley, Dominus Estate, Christian Moueix</v>
      </c>
      <c r="E51" s="19" t="s">
        <v>94</v>
      </c>
      <c r="F51" s="20" t="s">
        <v>16</v>
      </c>
      <c r="G51" s="15" t="str">
        <f t="shared" si="1"/>
        <v>CHF 400-500</v>
      </c>
      <c r="H51" s="43">
        <v>0</v>
      </c>
      <c r="J51" s="15" t="s">
        <v>1181</v>
      </c>
      <c r="K51" s="15" t="s">
        <v>1219</v>
      </c>
      <c r="L51" s="15" t="s">
        <v>1223</v>
      </c>
      <c r="AS51" s="19" t="s">
        <v>3</v>
      </c>
      <c r="AT51" s="19" t="s">
        <v>95</v>
      </c>
    </row>
    <row r="52" spans="1:46" ht="16.5">
      <c r="A52" s="16">
        <v>264</v>
      </c>
      <c r="B52" s="17">
        <v>51</v>
      </c>
      <c r="C52" s="18" t="s">
        <v>1222</v>
      </c>
      <c r="D52" s="18" t="str">
        <f xml:space="preserve"> J51&amp;","&amp;K51&amp;","&amp;L51</f>
        <v xml:space="preserve"> MO, Napa Valley, Schrader Cellars</v>
      </c>
      <c r="E52" s="19" t="s">
        <v>96</v>
      </c>
      <c r="F52" s="20" t="s">
        <v>16</v>
      </c>
      <c r="G52" s="15" t="str">
        <f t="shared" si="1"/>
        <v>CHF 750-1050</v>
      </c>
      <c r="H52" s="43">
        <v>0</v>
      </c>
      <c r="J52" s="15" t="s">
        <v>1225</v>
      </c>
      <c r="K52" s="15" t="s">
        <v>1219</v>
      </c>
      <c r="L52" s="15" t="s">
        <v>1223</v>
      </c>
      <c r="AS52" s="19" t="s">
        <v>3</v>
      </c>
      <c r="AT52" s="19" t="s">
        <v>97</v>
      </c>
    </row>
    <row r="53" spans="1:46" ht="16.5">
      <c r="A53" s="16">
        <v>264</v>
      </c>
      <c r="B53" s="17">
        <v>52</v>
      </c>
      <c r="C53" s="18" t="s">
        <v>1224</v>
      </c>
      <c r="D53" s="18" t="s">
        <v>1874</v>
      </c>
      <c r="E53" s="19" t="s">
        <v>96</v>
      </c>
      <c r="F53" s="20" t="s">
        <v>16</v>
      </c>
      <c r="G53" s="15" t="str">
        <f t="shared" si="1"/>
        <v>CHF 750-1050</v>
      </c>
      <c r="H53" s="43">
        <v>0</v>
      </c>
      <c r="J53" s="15" t="s">
        <v>1225</v>
      </c>
      <c r="K53" s="15" t="s">
        <v>1219</v>
      </c>
      <c r="L53" s="15" t="s">
        <v>1223</v>
      </c>
      <c r="AS53" s="19" t="s">
        <v>3</v>
      </c>
      <c r="AT53" s="19" t="s">
        <v>97</v>
      </c>
    </row>
    <row r="54" spans="1:46" ht="16.5">
      <c r="A54" s="16">
        <v>264</v>
      </c>
      <c r="B54" s="17">
        <v>53</v>
      </c>
      <c r="C54" s="18" t="s">
        <v>1226</v>
      </c>
      <c r="D54" s="18" t="s">
        <v>1874</v>
      </c>
      <c r="E54" s="19" t="s">
        <v>96</v>
      </c>
      <c r="F54" s="20" t="s">
        <v>16</v>
      </c>
      <c r="G54" s="15" t="str">
        <f t="shared" si="1"/>
        <v>CHF 900-1200</v>
      </c>
      <c r="H54" s="43">
        <v>0</v>
      </c>
      <c r="J54" s="15" t="s">
        <v>1181</v>
      </c>
      <c r="K54" s="15" t="s">
        <v>1219</v>
      </c>
      <c r="L54" s="15" t="s">
        <v>1223</v>
      </c>
      <c r="AS54" s="19" t="s">
        <v>3</v>
      </c>
      <c r="AT54" s="19" t="s">
        <v>100</v>
      </c>
    </row>
    <row r="55" spans="1:46" ht="16.5">
      <c r="A55" s="16">
        <v>264</v>
      </c>
      <c r="B55" s="17">
        <v>54</v>
      </c>
      <c r="C55" s="18" t="s">
        <v>1227</v>
      </c>
      <c r="D55" s="18" t="str">
        <f t="shared" ref="D55:D63" si="2">J54&amp;","&amp;K54&amp;","&amp;L54</f>
        <v xml:space="preserve"> MO, Napa Valley, Schrader Cellars</v>
      </c>
      <c r="E55" s="19" t="s">
        <v>102</v>
      </c>
      <c r="F55" s="20" t="s">
        <v>16</v>
      </c>
      <c r="G55" s="15" t="str">
        <f t="shared" si="1"/>
        <v>CHF 900-1200</v>
      </c>
      <c r="H55" s="43">
        <v>0</v>
      </c>
      <c r="J55" s="15" t="s">
        <v>1181</v>
      </c>
      <c r="K55" s="15" t="s">
        <v>1219</v>
      </c>
      <c r="L55" s="15" t="s">
        <v>1229</v>
      </c>
      <c r="AS55" s="19" t="s">
        <v>3</v>
      </c>
      <c r="AT55" s="19" t="s">
        <v>100</v>
      </c>
    </row>
    <row r="56" spans="1:46" ht="16.5">
      <c r="A56" s="16">
        <v>264</v>
      </c>
      <c r="B56" s="17">
        <v>55</v>
      </c>
      <c r="C56" s="18" t="s">
        <v>1228</v>
      </c>
      <c r="D56" s="18" t="str">
        <f t="shared" si="2"/>
        <v xml:space="preserve"> MO, Napa Valley, Shafer Vineyards</v>
      </c>
      <c r="E56" s="19" t="s">
        <v>73</v>
      </c>
      <c r="F56" s="20" t="s">
        <v>16</v>
      </c>
      <c r="G56" s="15" t="str">
        <f t="shared" si="1"/>
        <v>CHF 450-600</v>
      </c>
      <c r="H56" s="43">
        <v>0</v>
      </c>
      <c r="J56" s="15" t="s">
        <v>1181</v>
      </c>
      <c r="K56" s="15" t="s">
        <v>1219</v>
      </c>
      <c r="L56" s="15" t="s">
        <v>1229</v>
      </c>
      <c r="AS56" s="19" t="s">
        <v>3</v>
      </c>
      <c r="AT56" s="19" t="s">
        <v>104</v>
      </c>
    </row>
    <row r="57" spans="1:46" ht="16.5">
      <c r="A57" s="16">
        <v>264</v>
      </c>
      <c r="B57" s="17">
        <v>56</v>
      </c>
      <c r="C57" s="18" t="s">
        <v>1228</v>
      </c>
      <c r="D57" s="18" t="str">
        <f t="shared" si="2"/>
        <v xml:space="preserve"> MO, Napa Valley, Shafer Vineyards</v>
      </c>
      <c r="E57" s="19" t="s">
        <v>105</v>
      </c>
      <c r="F57" s="20" t="s">
        <v>16</v>
      </c>
      <c r="G57" s="15" t="str">
        <f t="shared" si="1"/>
        <v>CHF 800-1000</v>
      </c>
      <c r="H57" s="43">
        <v>0</v>
      </c>
      <c r="J57" s="15" t="s">
        <v>1181</v>
      </c>
      <c r="K57" s="15" t="s">
        <v>1219</v>
      </c>
      <c r="L57" s="15" t="s">
        <v>1231</v>
      </c>
      <c r="AS57" s="19" t="s">
        <v>3</v>
      </c>
      <c r="AT57" s="19" t="s">
        <v>106</v>
      </c>
    </row>
    <row r="58" spans="1:46" ht="16.5">
      <c r="A58" s="16">
        <v>264</v>
      </c>
      <c r="B58" s="17">
        <v>57</v>
      </c>
      <c r="C58" s="18" t="s">
        <v>1230</v>
      </c>
      <c r="D58" s="18" t="str">
        <f t="shared" si="2"/>
        <v xml:space="preserve"> MO, Napa Valley, Dakota Shy</v>
      </c>
      <c r="E58" s="19" t="s">
        <v>108</v>
      </c>
      <c r="F58" s="20" t="s">
        <v>16</v>
      </c>
      <c r="G58" s="15" t="str">
        <f t="shared" si="1"/>
        <v>CHF 500-700</v>
      </c>
      <c r="H58" s="43">
        <v>0</v>
      </c>
      <c r="J58" s="15" t="s">
        <v>1181</v>
      </c>
      <c r="K58" s="15" t="s">
        <v>1233</v>
      </c>
      <c r="L58" s="15" t="s">
        <v>1234</v>
      </c>
      <c r="AS58" s="19" t="s">
        <v>3</v>
      </c>
      <c r="AT58" s="19" t="s">
        <v>109</v>
      </c>
    </row>
    <row r="59" spans="1:46" ht="16.5">
      <c r="A59" s="16">
        <v>264</v>
      </c>
      <c r="B59" s="17">
        <v>58</v>
      </c>
      <c r="C59" s="18" t="s">
        <v>1232</v>
      </c>
      <c r="D59" s="18" t="str">
        <f t="shared" si="2"/>
        <v xml:space="preserve"> MO, Sonoma County, Marcassin</v>
      </c>
      <c r="E59" s="19" t="s">
        <v>80</v>
      </c>
      <c r="F59" s="20" t="s">
        <v>16</v>
      </c>
      <c r="G59" s="15" t="str">
        <f t="shared" si="1"/>
        <v>CHF 120-200</v>
      </c>
      <c r="H59" s="43">
        <v>0</v>
      </c>
      <c r="J59" s="15" t="s">
        <v>1181</v>
      </c>
      <c r="K59" s="15" t="s">
        <v>1236</v>
      </c>
      <c r="L59" s="15" t="s">
        <v>1234</v>
      </c>
      <c r="AS59" s="19" t="s">
        <v>3</v>
      </c>
      <c r="AT59" s="19" t="s">
        <v>111</v>
      </c>
    </row>
    <row r="60" spans="1:46" ht="16.5">
      <c r="A60" s="16">
        <v>264</v>
      </c>
      <c r="B60" s="17">
        <v>59</v>
      </c>
      <c r="C60" s="18" t="s">
        <v>1235</v>
      </c>
      <c r="D60" s="18" t="str">
        <f t="shared" si="2"/>
        <v xml:space="preserve"> MO, Sonoma Coast, Marcassin</v>
      </c>
      <c r="E60" s="19" t="s">
        <v>113</v>
      </c>
      <c r="F60" s="20" t="s">
        <v>16</v>
      </c>
      <c r="G60" s="15" t="str">
        <f t="shared" si="1"/>
        <v>CHF 180-250</v>
      </c>
      <c r="H60" s="43">
        <v>0</v>
      </c>
      <c r="J60" s="15" t="s">
        <v>1181</v>
      </c>
      <c r="K60" s="15" t="s">
        <v>1238</v>
      </c>
      <c r="L60" s="15" t="s">
        <v>1239</v>
      </c>
      <c r="AS60" s="19" t="s">
        <v>3</v>
      </c>
      <c r="AT60" s="19" t="s">
        <v>114</v>
      </c>
    </row>
    <row r="61" spans="1:46" ht="16.5">
      <c r="A61" s="16">
        <v>264</v>
      </c>
      <c r="B61" s="17">
        <v>60</v>
      </c>
      <c r="C61" s="18" t="s">
        <v>1237</v>
      </c>
      <c r="D61" s="18" t="str">
        <f t="shared" si="2"/>
        <v xml:space="preserve"> MO, Kalifornien, Sine Qua Non</v>
      </c>
      <c r="E61" s="19" t="s">
        <v>116</v>
      </c>
      <c r="F61" s="20" t="s">
        <v>16</v>
      </c>
      <c r="G61" s="15" t="str">
        <f t="shared" si="1"/>
        <v>CHF 600-900</v>
      </c>
      <c r="H61" s="43">
        <v>0</v>
      </c>
      <c r="J61" s="15" t="s">
        <v>1181</v>
      </c>
      <c r="K61" s="15" t="s">
        <v>1238</v>
      </c>
      <c r="L61" s="15" t="s">
        <v>1239</v>
      </c>
      <c r="AS61" s="19" t="s">
        <v>3</v>
      </c>
      <c r="AT61" s="19" t="s">
        <v>62</v>
      </c>
    </row>
    <row r="62" spans="1:46" ht="16.5">
      <c r="A62" s="16">
        <v>264</v>
      </c>
      <c r="B62" s="17">
        <v>61</v>
      </c>
      <c r="C62" s="18" t="s">
        <v>1240</v>
      </c>
      <c r="D62" s="18" t="str">
        <f t="shared" si="2"/>
        <v xml:space="preserve"> MO, Kalifornien, Sine Qua Non</v>
      </c>
      <c r="E62" s="19" t="s">
        <v>117</v>
      </c>
      <c r="F62" s="20" t="s">
        <v>16</v>
      </c>
      <c r="G62" s="15" t="str">
        <f t="shared" si="1"/>
        <v>CHF 400-600</v>
      </c>
      <c r="H62" s="43">
        <v>0</v>
      </c>
      <c r="J62" s="15" t="s">
        <v>1181</v>
      </c>
      <c r="K62" s="15" t="s">
        <v>1238</v>
      </c>
      <c r="L62" s="15" t="s">
        <v>1239</v>
      </c>
      <c r="AS62" s="19" t="s">
        <v>3</v>
      </c>
      <c r="AT62" s="19" t="s">
        <v>61</v>
      </c>
    </row>
    <row r="63" spans="1:46" ht="16.5">
      <c r="A63" s="16">
        <v>264</v>
      </c>
      <c r="B63" s="17">
        <v>62</v>
      </c>
      <c r="C63" s="18" t="s">
        <v>1241</v>
      </c>
      <c r="D63" s="18" t="str">
        <f t="shared" si="2"/>
        <v xml:space="preserve"> MO, Kalifornien, Sine Qua Non</v>
      </c>
      <c r="E63" s="19" t="s">
        <v>102</v>
      </c>
      <c r="F63" s="20" t="s">
        <v>16</v>
      </c>
      <c r="G63" s="15" t="str">
        <f t="shared" si="1"/>
        <v>CHF 600-900</v>
      </c>
      <c r="H63" s="43">
        <v>0</v>
      </c>
      <c r="J63" s="15" t="s">
        <v>1185</v>
      </c>
      <c r="K63" s="15" t="s">
        <v>1197</v>
      </c>
      <c r="L63" s="15" t="s">
        <v>1195</v>
      </c>
      <c r="M63" s="15" t="s">
        <v>1243</v>
      </c>
      <c r="AS63" s="19" t="s">
        <v>3</v>
      </c>
      <c r="AT63" s="19" t="s">
        <v>62</v>
      </c>
    </row>
    <row r="64" spans="1:46" ht="16.5">
      <c r="A64" s="16">
        <v>264</v>
      </c>
      <c r="B64" s="31">
        <v>63</v>
      </c>
      <c r="C64" s="18" t="s">
        <v>1242</v>
      </c>
      <c r="D64" s="18" t="str">
        <f t="shared" ref="D64:D72" si="3">J63&amp;","&amp;K63&amp;","&amp;L63&amp;","&amp;M63</f>
        <v xml:space="preserve"> AC/MO, Côte de Nuits, Grand cru, Domaine Armand Rousseau</v>
      </c>
      <c r="E64" s="32" t="s">
        <v>119</v>
      </c>
      <c r="F64" s="33" t="s">
        <v>16</v>
      </c>
      <c r="G64" s="15" t="str">
        <f t="shared" si="1"/>
        <v>CHF 2700-3500</v>
      </c>
      <c r="H64" s="43">
        <v>0</v>
      </c>
      <c r="J64" s="15" t="s">
        <v>1185</v>
      </c>
      <c r="K64" s="15" t="s">
        <v>1197</v>
      </c>
      <c r="L64" s="15" t="s">
        <v>1195</v>
      </c>
      <c r="M64" s="15" t="s">
        <v>1243</v>
      </c>
      <c r="AS64" s="19" t="s">
        <v>3</v>
      </c>
      <c r="AT64" s="32" t="s">
        <v>120</v>
      </c>
    </row>
    <row r="65" spans="1:46" ht="16.5">
      <c r="A65" s="16">
        <v>264</v>
      </c>
      <c r="B65" s="31">
        <v>64</v>
      </c>
      <c r="C65" s="18" t="s">
        <v>1202</v>
      </c>
      <c r="D65" s="18" t="str">
        <f t="shared" si="3"/>
        <v xml:space="preserve"> AC/MO, Côte de Nuits, Grand cru, Domaine Armand Rousseau</v>
      </c>
      <c r="E65" s="32" t="s">
        <v>121</v>
      </c>
      <c r="F65" s="33" t="s">
        <v>16</v>
      </c>
      <c r="G65" s="15" t="str">
        <f t="shared" si="1"/>
        <v>CHF 3300-4500</v>
      </c>
      <c r="H65" s="43">
        <v>0</v>
      </c>
      <c r="J65" s="15" t="s">
        <v>1185</v>
      </c>
      <c r="K65" s="15" t="s">
        <v>1197</v>
      </c>
      <c r="L65" s="15" t="s">
        <v>1195</v>
      </c>
      <c r="M65" s="15" t="s">
        <v>1243</v>
      </c>
      <c r="AS65" s="19" t="s">
        <v>3</v>
      </c>
      <c r="AT65" s="32" t="s">
        <v>122</v>
      </c>
    </row>
    <row r="66" spans="1:46" ht="16.5">
      <c r="A66" s="16">
        <v>264</v>
      </c>
      <c r="B66" s="31">
        <v>65</v>
      </c>
      <c r="C66" s="18" t="s">
        <v>1202</v>
      </c>
      <c r="D66" s="18" t="str">
        <f t="shared" si="3"/>
        <v xml:space="preserve"> AC/MO, Côte de Nuits, Grand cru, Domaine Armand Rousseau</v>
      </c>
      <c r="E66" s="32" t="s">
        <v>123</v>
      </c>
      <c r="F66" s="33" t="s">
        <v>16</v>
      </c>
      <c r="G66" s="15" t="str">
        <f t="shared" ref="G66:G129" si="4">AS66&amp;" "&amp;AT66</f>
        <v>CHF 3000-4000</v>
      </c>
      <c r="H66" s="43">
        <v>0</v>
      </c>
      <c r="J66" s="15" t="s">
        <v>1185</v>
      </c>
      <c r="K66" s="15" t="s">
        <v>1197</v>
      </c>
      <c r="L66" s="15" t="s">
        <v>1195</v>
      </c>
      <c r="M66" s="15" t="s">
        <v>1245</v>
      </c>
      <c r="AS66" s="19" t="s">
        <v>3</v>
      </c>
      <c r="AT66" s="32" t="s">
        <v>124</v>
      </c>
    </row>
    <row r="67" spans="1:46" ht="16.5">
      <c r="A67" s="16">
        <v>264</v>
      </c>
      <c r="B67" s="17">
        <v>66</v>
      </c>
      <c r="C67" s="18" t="s">
        <v>1244</v>
      </c>
      <c r="D67" s="18" t="str">
        <f t="shared" si="3"/>
        <v xml:space="preserve"> AC/MO, Côte de Nuits, Grand cru, Domaine Romanée-Conti </v>
      </c>
      <c r="E67" s="19" t="s">
        <v>125</v>
      </c>
      <c r="F67" s="20" t="s">
        <v>16</v>
      </c>
      <c r="G67" s="15" t="str">
        <f t="shared" si="4"/>
        <v>CHF 1200-1800</v>
      </c>
      <c r="H67" s="43">
        <v>0</v>
      </c>
      <c r="J67" s="15" t="s">
        <v>1185</v>
      </c>
      <c r="K67" s="15" t="s">
        <v>1197</v>
      </c>
      <c r="L67" s="15" t="s">
        <v>1195</v>
      </c>
      <c r="M67" s="15" t="s">
        <v>1245</v>
      </c>
      <c r="AS67" s="19" t="s">
        <v>3</v>
      </c>
      <c r="AT67" s="19" t="s">
        <v>72</v>
      </c>
    </row>
    <row r="68" spans="1:46" ht="16.5">
      <c r="A68" s="16">
        <v>264</v>
      </c>
      <c r="B68" s="17">
        <v>67</v>
      </c>
      <c r="C68" s="18" t="s">
        <v>1246</v>
      </c>
      <c r="D68" s="18" t="str">
        <f t="shared" si="3"/>
        <v xml:space="preserve"> AC/MO, Côte de Nuits, Grand cru, Domaine Romanée-Conti </v>
      </c>
      <c r="E68" s="19" t="s">
        <v>113</v>
      </c>
      <c r="F68" s="20" t="s">
        <v>16</v>
      </c>
      <c r="G68" s="15" t="str">
        <f t="shared" si="4"/>
        <v>CHF 1800-2500</v>
      </c>
      <c r="H68" s="43">
        <v>0</v>
      </c>
      <c r="J68" s="15" t="s">
        <v>1185</v>
      </c>
      <c r="K68" s="15" t="s">
        <v>1197</v>
      </c>
      <c r="L68" s="15" t="s">
        <v>1195</v>
      </c>
      <c r="M68" s="15" t="s">
        <v>1245</v>
      </c>
      <c r="AS68" s="19" t="s">
        <v>3</v>
      </c>
      <c r="AT68" s="19" t="s">
        <v>127</v>
      </c>
    </row>
    <row r="69" spans="1:46" ht="16.5">
      <c r="A69" s="16">
        <v>264</v>
      </c>
      <c r="B69" s="17">
        <v>68</v>
      </c>
      <c r="C69" s="18" t="s">
        <v>1246</v>
      </c>
      <c r="D69" s="18" t="str">
        <f t="shared" si="3"/>
        <v xml:space="preserve"> AC/MO, Côte de Nuits, Grand cru, Domaine Romanée-Conti </v>
      </c>
      <c r="E69" s="19" t="s">
        <v>125</v>
      </c>
      <c r="F69" s="20" t="s">
        <v>16</v>
      </c>
      <c r="G69" s="15" t="str">
        <f t="shared" si="4"/>
        <v>CHF 1500-2200</v>
      </c>
      <c r="H69" s="43">
        <v>0</v>
      </c>
      <c r="J69" s="15" t="s">
        <v>1185</v>
      </c>
      <c r="K69" s="15" t="s">
        <v>1197</v>
      </c>
      <c r="L69" s="15" t="s">
        <v>1195</v>
      </c>
      <c r="M69" s="15" t="s">
        <v>1245</v>
      </c>
      <c r="AS69" s="19" t="s">
        <v>3</v>
      </c>
      <c r="AT69" s="19" t="s">
        <v>128</v>
      </c>
    </row>
    <row r="70" spans="1:46" ht="16.5">
      <c r="A70" s="16">
        <v>264</v>
      </c>
      <c r="B70" s="17">
        <v>69</v>
      </c>
      <c r="C70" s="18" t="s">
        <v>1247</v>
      </c>
      <c r="D70" s="18" t="str">
        <f t="shared" si="3"/>
        <v xml:space="preserve"> AC/MO, Côte de Nuits, Grand cru, Domaine Romanée-Conti </v>
      </c>
      <c r="E70" s="19" t="s">
        <v>113</v>
      </c>
      <c r="F70" s="20" t="s">
        <v>16</v>
      </c>
      <c r="G70" s="15" t="str">
        <f t="shared" si="4"/>
        <v>CHF 2700-3500</v>
      </c>
      <c r="H70" s="43">
        <v>0</v>
      </c>
      <c r="J70" s="15" t="s">
        <v>1185</v>
      </c>
      <c r="K70" s="15" t="s">
        <v>1197</v>
      </c>
      <c r="L70" s="15" t="s">
        <v>1195</v>
      </c>
      <c r="M70" s="15" t="s">
        <v>1245</v>
      </c>
      <c r="AS70" s="19" t="s">
        <v>3</v>
      </c>
      <c r="AT70" s="19" t="s">
        <v>120</v>
      </c>
    </row>
    <row r="71" spans="1:46" ht="16.5">
      <c r="A71" s="16">
        <v>264</v>
      </c>
      <c r="B71" s="17">
        <v>70</v>
      </c>
      <c r="C71" s="18" t="s">
        <v>1247</v>
      </c>
      <c r="D71" s="18" t="str">
        <f t="shared" si="3"/>
        <v xml:space="preserve"> AC/MO, Côte de Nuits, Grand cru, Domaine Romanée-Conti </v>
      </c>
      <c r="E71" s="19" t="s">
        <v>125</v>
      </c>
      <c r="F71" s="20" t="s">
        <v>16</v>
      </c>
      <c r="G71" s="15" t="str">
        <f t="shared" si="4"/>
        <v>CHF 2700-3500</v>
      </c>
      <c r="H71" s="43">
        <v>0</v>
      </c>
      <c r="J71" s="15" t="s">
        <v>1185</v>
      </c>
      <c r="K71" s="15" t="s">
        <v>1197</v>
      </c>
      <c r="L71" s="15" t="s">
        <v>1195</v>
      </c>
      <c r="M71" s="15" t="s">
        <v>1245</v>
      </c>
      <c r="AS71" s="19" t="s">
        <v>3</v>
      </c>
      <c r="AT71" s="19" t="s">
        <v>120</v>
      </c>
    </row>
    <row r="72" spans="1:46" ht="16.5">
      <c r="A72" s="16">
        <v>264</v>
      </c>
      <c r="B72" s="17">
        <v>71</v>
      </c>
      <c r="C72" s="18" t="s">
        <v>1248</v>
      </c>
      <c r="D72" s="18" t="str">
        <f t="shared" si="3"/>
        <v xml:space="preserve"> AC/MO, Côte de Nuits, Grand cru, Domaine Romanée-Conti </v>
      </c>
      <c r="E72" s="19" t="s">
        <v>125</v>
      </c>
      <c r="F72" s="20" t="s">
        <v>16</v>
      </c>
      <c r="G72" s="15" t="str">
        <f t="shared" si="4"/>
        <v>CHF 12500-15000</v>
      </c>
      <c r="H72" s="43">
        <v>0</v>
      </c>
      <c r="J72" s="15" t="s">
        <v>1181</v>
      </c>
      <c r="K72" s="15" t="s">
        <v>1219</v>
      </c>
      <c r="L72" s="15" t="s">
        <v>1223</v>
      </c>
      <c r="AS72" s="19" t="s">
        <v>3</v>
      </c>
      <c r="AT72" s="19" t="s">
        <v>130</v>
      </c>
    </row>
    <row r="73" spans="1:46" ht="16.5">
      <c r="A73" s="16">
        <v>264</v>
      </c>
      <c r="B73" s="17">
        <v>72</v>
      </c>
      <c r="C73" s="18" t="s">
        <v>1249</v>
      </c>
      <c r="D73" s="18" t="str">
        <f t="shared" ref="D73:D100" si="5">J72&amp;","&amp;K72&amp;","&amp;L72</f>
        <v xml:space="preserve"> MO, Napa Valley, Schrader Cellars</v>
      </c>
      <c r="E73" s="19" t="s">
        <v>132</v>
      </c>
      <c r="F73" s="20" t="s">
        <v>16</v>
      </c>
      <c r="G73" s="15" t="str">
        <f t="shared" si="4"/>
        <v>CHF 750-900</v>
      </c>
      <c r="H73" s="43">
        <v>0</v>
      </c>
      <c r="J73" s="15" t="s">
        <v>1181</v>
      </c>
      <c r="K73" s="15" t="s">
        <v>1219</v>
      </c>
      <c r="L73" s="15" t="s">
        <v>1223</v>
      </c>
      <c r="AS73" s="19" t="s">
        <v>3</v>
      </c>
      <c r="AT73" s="19" t="s">
        <v>133</v>
      </c>
    </row>
    <row r="74" spans="1:46" ht="16.5">
      <c r="A74" s="16">
        <v>264</v>
      </c>
      <c r="B74" s="17">
        <v>73</v>
      </c>
      <c r="C74" s="18" t="s">
        <v>1250</v>
      </c>
      <c r="D74" s="18" t="str">
        <f t="shared" si="5"/>
        <v xml:space="preserve"> MO, Napa Valley, Schrader Cellars</v>
      </c>
      <c r="E74" s="19" t="s">
        <v>135</v>
      </c>
      <c r="F74" s="20" t="s">
        <v>16</v>
      </c>
      <c r="G74" s="15" t="str">
        <f t="shared" si="4"/>
        <v>CHF 250-350</v>
      </c>
      <c r="H74" s="43">
        <v>0</v>
      </c>
      <c r="J74" s="15" t="s">
        <v>1181</v>
      </c>
      <c r="K74" s="15" t="s">
        <v>1219</v>
      </c>
      <c r="L74" s="15" t="s">
        <v>1223</v>
      </c>
      <c r="AS74" s="19" t="s">
        <v>3</v>
      </c>
      <c r="AT74" s="19" t="s">
        <v>136</v>
      </c>
    </row>
    <row r="75" spans="1:46" ht="16.5">
      <c r="A75" s="16">
        <v>264</v>
      </c>
      <c r="B75" s="17">
        <v>74</v>
      </c>
      <c r="C75" s="18" t="s">
        <v>1250</v>
      </c>
      <c r="D75" s="18" t="str">
        <f t="shared" si="5"/>
        <v xml:space="preserve"> MO, Napa Valley, Schrader Cellars</v>
      </c>
      <c r="E75" s="19" t="s">
        <v>137</v>
      </c>
      <c r="F75" s="20" t="s">
        <v>16</v>
      </c>
      <c r="G75" s="15" t="str">
        <f t="shared" si="4"/>
        <v>CHF 900-1200</v>
      </c>
      <c r="H75" s="43">
        <v>0</v>
      </c>
      <c r="J75" s="15" t="s">
        <v>1181</v>
      </c>
      <c r="K75" s="15" t="s">
        <v>1219</v>
      </c>
      <c r="L75" s="15" t="s">
        <v>1223</v>
      </c>
      <c r="AS75" s="19" t="s">
        <v>3</v>
      </c>
      <c r="AT75" s="19" t="s">
        <v>100</v>
      </c>
    </row>
    <row r="76" spans="1:46" ht="16.5">
      <c r="A76" s="16">
        <v>264</v>
      </c>
      <c r="B76" s="17">
        <v>75</v>
      </c>
      <c r="C76" s="18" t="s">
        <v>1250</v>
      </c>
      <c r="D76" s="18" t="str">
        <f t="shared" si="5"/>
        <v xml:space="preserve"> MO, Napa Valley, Schrader Cellars</v>
      </c>
      <c r="E76" s="19" t="s">
        <v>116</v>
      </c>
      <c r="F76" s="20" t="s">
        <v>16</v>
      </c>
      <c r="G76" s="15" t="str">
        <f t="shared" si="4"/>
        <v>CHF 810-1050</v>
      </c>
      <c r="H76" s="43">
        <v>0</v>
      </c>
      <c r="J76" s="15" t="s">
        <v>1181</v>
      </c>
      <c r="K76" s="15" t="s">
        <v>1219</v>
      </c>
      <c r="L76" s="15" t="s">
        <v>1223</v>
      </c>
      <c r="AS76" s="19" t="s">
        <v>3</v>
      </c>
      <c r="AT76" s="19" t="s">
        <v>138</v>
      </c>
    </row>
    <row r="77" spans="1:46" ht="16.5">
      <c r="A77" s="16">
        <v>264</v>
      </c>
      <c r="B77" s="17">
        <v>76</v>
      </c>
      <c r="C77" s="18" t="s">
        <v>1251</v>
      </c>
      <c r="D77" s="18" t="str">
        <f t="shared" si="5"/>
        <v xml:space="preserve"> MO, Napa Valley, Schrader Cellars</v>
      </c>
      <c r="E77" s="19" t="s">
        <v>139</v>
      </c>
      <c r="F77" s="20" t="s">
        <v>16</v>
      </c>
      <c r="G77" s="15" t="str">
        <f t="shared" si="4"/>
        <v>CHF 250-350</v>
      </c>
      <c r="H77" s="43">
        <v>0</v>
      </c>
      <c r="J77" s="15" t="s">
        <v>1181</v>
      </c>
      <c r="K77" s="15" t="s">
        <v>1219</v>
      </c>
      <c r="L77" s="15" t="s">
        <v>1223</v>
      </c>
      <c r="AS77" s="19" t="s">
        <v>3</v>
      </c>
      <c r="AT77" s="19" t="s">
        <v>136</v>
      </c>
    </row>
    <row r="78" spans="1:46" ht="16.5">
      <c r="A78" s="16">
        <v>264</v>
      </c>
      <c r="B78" s="17">
        <v>77</v>
      </c>
      <c r="C78" s="18" t="s">
        <v>1251</v>
      </c>
      <c r="D78" s="18" t="str">
        <f t="shared" si="5"/>
        <v xml:space="preserve"> MO, Napa Valley, Schrader Cellars</v>
      </c>
      <c r="E78" s="19" t="s">
        <v>140</v>
      </c>
      <c r="F78" s="20" t="s">
        <v>16</v>
      </c>
      <c r="G78" s="15" t="str">
        <f t="shared" si="4"/>
        <v>CHF 1050-1350</v>
      </c>
      <c r="H78" s="43">
        <v>0</v>
      </c>
      <c r="J78" s="15" t="s">
        <v>1181</v>
      </c>
      <c r="K78" s="15" t="s">
        <v>1219</v>
      </c>
      <c r="L78" s="15" t="s">
        <v>1223</v>
      </c>
      <c r="AS78" s="19" t="s">
        <v>3</v>
      </c>
      <c r="AT78" s="19" t="s">
        <v>141</v>
      </c>
    </row>
    <row r="79" spans="1:46" ht="16.5">
      <c r="A79" s="16">
        <v>264</v>
      </c>
      <c r="B79" s="17">
        <v>78</v>
      </c>
      <c r="C79" s="18" t="s">
        <v>1251</v>
      </c>
      <c r="D79" s="18" t="str">
        <f t="shared" si="5"/>
        <v xml:space="preserve"> MO, Napa Valley, Schrader Cellars</v>
      </c>
      <c r="E79" s="19" t="s">
        <v>142</v>
      </c>
      <c r="F79" s="20" t="s">
        <v>16</v>
      </c>
      <c r="G79" s="15" t="str">
        <f t="shared" si="4"/>
        <v>CHF 1200-1500</v>
      </c>
      <c r="H79" s="43">
        <v>0</v>
      </c>
      <c r="J79" s="15" t="s">
        <v>1181</v>
      </c>
      <c r="K79" s="15" t="s">
        <v>1219</v>
      </c>
      <c r="L79" s="15" t="s">
        <v>1223</v>
      </c>
      <c r="AS79" s="19" t="s">
        <v>3</v>
      </c>
      <c r="AT79" s="19" t="s">
        <v>143</v>
      </c>
    </row>
    <row r="80" spans="1:46" ht="16.5">
      <c r="A80" s="16">
        <v>264</v>
      </c>
      <c r="B80" s="17">
        <v>79</v>
      </c>
      <c r="C80" s="18" t="s">
        <v>1251</v>
      </c>
      <c r="D80" s="18" t="str">
        <f t="shared" si="5"/>
        <v xml:space="preserve"> MO, Napa Valley, Schrader Cellars</v>
      </c>
      <c r="E80" s="19" t="s">
        <v>144</v>
      </c>
      <c r="F80" s="20" t="s">
        <v>16</v>
      </c>
      <c r="G80" s="15" t="str">
        <f t="shared" si="4"/>
        <v>CHF 1050-1350</v>
      </c>
      <c r="H80" s="43">
        <v>0</v>
      </c>
      <c r="J80" s="15" t="s">
        <v>1181</v>
      </c>
      <c r="K80" s="15" t="s">
        <v>1219</v>
      </c>
      <c r="L80" s="15" t="s">
        <v>1223</v>
      </c>
      <c r="AS80" s="19" t="s">
        <v>3</v>
      </c>
      <c r="AT80" s="19" t="s">
        <v>141</v>
      </c>
    </row>
    <row r="81" spans="1:46" ht="16.5">
      <c r="A81" s="16">
        <v>264</v>
      </c>
      <c r="B81" s="17">
        <v>80</v>
      </c>
      <c r="C81" s="18" t="s">
        <v>1251</v>
      </c>
      <c r="D81" s="18" t="str">
        <f t="shared" si="5"/>
        <v xml:space="preserve"> MO, Napa Valley, Schrader Cellars</v>
      </c>
      <c r="E81" s="19" t="s">
        <v>145</v>
      </c>
      <c r="F81" s="20" t="s">
        <v>16</v>
      </c>
      <c r="G81" s="15" t="str">
        <f t="shared" si="4"/>
        <v>CHF 810-1350</v>
      </c>
      <c r="H81" s="43">
        <v>0</v>
      </c>
      <c r="J81" s="15" t="s">
        <v>1181</v>
      </c>
      <c r="K81" s="15" t="s">
        <v>1219</v>
      </c>
      <c r="L81" s="15" t="s">
        <v>1223</v>
      </c>
      <c r="AS81" s="19" t="s">
        <v>3</v>
      </c>
      <c r="AT81" s="19" t="s">
        <v>146</v>
      </c>
    </row>
    <row r="82" spans="1:46" ht="16.5">
      <c r="A82" s="16">
        <v>264</v>
      </c>
      <c r="B82" s="17">
        <v>81</v>
      </c>
      <c r="C82" s="18" t="s">
        <v>1224</v>
      </c>
      <c r="D82" s="18" t="str">
        <f t="shared" si="5"/>
        <v xml:space="preserve"> MO, Napa Valley, Schrader Cellars</v>
      </c>
      <c r="E82" s="19" t="s">
        <v>148</v>
      </c>
      <c r="F82" s="20" t="s">
        <v>16</v>
      </c>
      <c r="G82" s="15" t="str">
        <f t="shared" si="4"/>
        <v>CHF 300-400</v>
      </c>
      <c r="H82" s="43">
        <v>0</v>
      </c>
      <c r="J82" s="15" t="s">
        <v>1181</v>
      </c>
      <c r="K82" s="15" t="s">
        <v>1219</v>
      </c>
      <c r="L82" s="15" t="s">
        <v>1223</v>
      </c>
      <c r="AS82" s="19" t="s">
        <v>3</v>
      </c>
      <c r="AT82" s="19" t="s">
        <v>87</v>
      </c>
    </row>
    <row r="83" spans="1:46" ht="16.5">
      <c r="A83" s="16">
        <v>264</v>
      </c>
      <c r="B83" s="17">
        <v>82</v>
      </c>
      <c r="C83" s="18" t="s">
        <v>1224</v>
      </c>
      <c r="D83" s="18" t="str">
        <f t="shared" si="5"/>
        <v xml:space="preserve"> MO, Napa Valley, Schrader Cellars</v>
      </c>
      <c r="E83" s="19" t="s">
        <v>149</v>
      </c>
      <c r="F83" s="20" t="s">
        <v>16</v>
      </c>
      <c r="G83" s="15" t="str">
        <f t="shared" si="4"/>
        <v>CHF 1050-1350</v>
      </c>
      <c r="H83" s="43">
        <v>0</v>
      </c>
      <c r="J83" s="15" t="s">
        <v>1181</v>
      </c>
      <c r="K83" s="15" t="s">
        <v>1219</v>
      </c>
      <c r="L83" s="15" t="s">
        <v>1223</v>
      </c>
      <c r="AS83" s="19" t="s">
        <v>3</v>
      </c>
      <c r="AT83" s="19" t="s">
        <v>141</v>
      </c>
    </row>
    <row r="84" spans="1:46" ht="16.5">
      <c r="A84" s="16">
        <v>264</v>
      </c>
      <c r="B84" s="17">
        <v>83</v>
      </c>
      <c r="C84" s="18" t="s">
        <v>1224</v>
      </c>
      <c r="D84" s="18" t="str">
        <f t="shared" si="5"/>
        <v xml:space="preserve"> MO, Napa Valley, Schrader Cellars</v>
      </c>
      <c r="E84" s="19" t="s">
        <v>150</v>
      </c>
      <c r="F84" s="20" t="s">
        <v>16</v>
      </c>
      <c r="G84" s="15" t="str">
        <f t="shared" si="4"/>
        <v>CHF 1200-1800</v>
      </c>
      <c r="H84" s="43">
        <v>0</v>
      </c>
      <c r="J84" s="15" t="s">
        <v>1181</v>
      </c>
      <c r="K84" s="15" t="s">
        <v>1219</v>
      </c>
      <c r="L84" s="15" t="s">
        <v>1223</v>
      </c>
      <c r="AS84" s="19" t="s">
        <v>3</v>
      </c>
      <c r="AT84" s="19" t="s">
        <v>72</v>
      </c>
    </row>
    <row r="85" spans="1:46" ht="16.5">
      <c r="A85" s="16">
        <v>264</v>
      </c>
      <c r="B85" s="17">
        <v>84</v>
      </c>
      <c r="C85" s="18" t="s">
        <v>1224</v>
      </c>
      <c r="D85" s="18" t="str">
        <f t="shared" si="5"/>
        <v xml:space="preserve"> MO, Napa Valley, Schrader Cellars</v>
      </c>
      <c r="E85" s="19" t="s">
        <v>151</v>
      </c>
      <c r="F85" s="20" t="s">
        <v>16</v>
      </c>
      <c r="G85" s="15" t="str">
        <f t="shared" si="4"/>
        <v>CHF 400-600</v>
      </c>
      <c r="H85" s="43">
        <v>0</v>
      </c>
      <c r="J85" s="15" t="s">
        <v>1181</v>
      </c>
      <c r="K85" s="15" t="s">
        <v>1219</v>
      </c>
      <c r="L85" s="15" t="s">
        <v>1223</v>
      </c>
      <c r="AS85" s="19" t="s">
        <v>3</v>
      </c>
      <c r="AT85" s="19" t="s">
        <v>61</v>
      </c>
    </row>
    <row r="86" spans="1:46" ht="16.5">
      <c r="A86" s="16">
        <v>264</v>
      </c>
      <c r="B86" s="17">
        <v>85</v>
      </c>
      <c r="C86" s="18" t="s">
        <v>1224</v>
      </c>
      <c r="D86" s="18" t="str">
        <f t="shared" si="5"/>
        <v xml:space="preserve"> MO, Napa Valley, Schrader Cellars</v>
      </c>
      <c r="E86" s="19" t="s">
        <v>152</v>
      </c>
      <c r="F86" s="20" t="s">
        <v>16</v>
      </c>
      <c r="G86" s="15" t="str">
        <f t="shared" si="4"/>
        <v>CHF 810-1050</v>
      </c>
      <c r="H86" s="43">
        <v>0</v>
      </c>
      <c r="J86" s="15" t="s">
        <v>1181</v>
      </c>
      <c r="K86" s="15" t="s">
        <v>1219</v>
      </c>
      <c r="L86" s="15" t="s">
        <v>1223</v>
      </c>
      <c r="AS86" s="19" t="s">
        <v>3</v>
      </c>
      <c r="AT86" s="19" t="s">
        <v>138</v>
      </c>
    </row>
    <row r="87" spans="1:46" ht="16.5">
      <c r="A87" s="16">
        <v>264</v>
      </c>
      <c r="B87" s="17">
        <v>86</v>
      </c>
      <c r="C87" s="18" t="s">
        <v>1227</v>
      </c>
      <c r="D87" s="18" t="str">
        <f t="shared" si="5"/>
        <v xml:space="preserve"> MO, Napa Valley, Schrader Cellars</v>
      </c>
      <c r="E87" s="19" t="s">
        <v>153</v>
      </c>
      <c r="F87" s="20" t="s">
        <v>16</v>
      </c>
      <c r="G87" s="15" t="str">
        <f t="shared" si="4"/>
        <v>CHF 540-700</v>
      </c>
      <c r="H87" s="43">
        <v>0</v>
      </c>
      <c r="J87" s="15" t="s">
        <v>1181</v>
      </c>
      <c r="K87" s="15" t="s">
        <v>1219</v>
      </c>
      <c r="L87" s="15" t="s">
        <v>1223</v>
      </c>
      <c r="AS87" s="19" t="s">
        <v>3</v>
      </c>
      <c r="AT87" s="19" t="s">
        <v>154</v>
      </c>
    </row>
    <row r="88" spans="1:46" ht="16.5">
      <c r="A88" s="16">
        <v>264</v>
      </c>
      <c r="B88" s="17">
        <v>87</v>
      </c>
      <c r="C88" s="18" t="s">
        <v>1227</v>
      </c>
      <c r="D88" s="18" t="str">
        <f t="shared" si="5"/>
        <v xml:space="preserve"> MO, Napa Valley, Schrader Cellars</v>
      </c>
      <c r="E88" s="19" t="s">
        <v>135</v>
      </c>
      <c r="F88" s="20" t="s">
        <v>16</v>
      </c>
      <c r="G88" s="15" t="str">
        <f t="shared" si="4"/>
        <v>CHF 330-400</v>
      </c>
      <c r="H88" s="43">
        <v>0</v>
      </c>
      <c r="J88" s="15" t="s">
        <v>1181</v>
      </c>
      <c r="K88" s="15" t="s">
        <v>1219</v>
      </c>
      <c r="L88" s="15" t="s">
        <v>1223</v>
      </c>
      <c r="AS88" s="19" t="s">
        <v>3</v>
      </c>
      <c r="AT88" s="19" t="s">
        <v>155</v>
      </c>
    </row>
    <row r="89" spans="1:46" ht="16.5">
      <c r="A89" s="16">
        <v>264</v>
      </c>
      <c r="B89" s="17">
        <v>88</v>
      </c>
      <c r="C89" s="18" t="s">
        <v>1227</v>
      </c>
      <c r="D89" s="18" t="str">
        <f t="shared" si="5"/>
        <v xml:space="preserve"> MO, Napa Valley, Schrader Cellars</v>
      </c>
      <c r="E89" s="19" t="s">
        <v>156</v>
      </c>
      <c r="F89" s="20" t="s">
        <v>16</v>
      </c>
      <c r="G89" s="15" t="str">
        <f t="shared" si="4"/>
        <v>CHF 1000-1500</v>
      </c>
      <c r="H89" s="43">
        <v>0</v>
      </c>
      <c r="J89" s="15" t="s">
        <v>1181</v>
      </c>
      <c r="K89" s="15" t="s">
        <v>1219</v>
      </c>
      <c r="L89" s="15" t="s">
        <v>1223</v>
      </c>
      <c r="AS89" s="19" t="s">
        <v>3</v>
      </c>
      <c r="AT89" s="19" t="s">
        <v>78</v>
      </c>
    </row>
    <row r="90" spans="1:46" ht="16.5">
      <c r="A90" s="16">
        <v>264</v>
      </c>
      <c r="B90" s="17">
        <v>89</v>
      </c>
      <c r="C90" s="18" t="s">
        <v>1227</v>
      </c>
      <c r="D90" s="18" t="str">
        <f t="shared" si="5"/>
        <v xml:space="preserve"> MO, Napa Valley, Schrader Cellars</v>
      </c>
      <c r="E90" s="19" t="s">
        <v>157</v>
      </c>
      <c r="F90" s="20" t="s">
        <v>16</v>
      </c>
      <c r="G90" s="15" t="str">
        <f t="shared" si="4"/>
        <v>CHF 990-1200</v>
      </c>
      <c r="H90" s="43">
        <v>0</v>
      </c>
      <c r="J90" s="15" t="s">
        <v>1181</v>
      </c>
      <c r="K90" s="15" t="s">
        <v>1219</v>
      </c>
      <c r="L90" s="15" t="s">
        <v>1223</v>
      </c>
      <c r="AS90" s="19" t="s">
        <v>3</v>
      </c>
      <c r="AT90" s="19" t="s">
        <v>158</v>
      </c>
    </row>
    <row r="91" spans="1:46" ht="16.5">
      <c r="A91" s="16">
        <v>264</v>
      </c>
      <c r="B91" s="17">
        <v>90</v>
      </c>
      <c r="C91" s="18" t="s">
        <v>1226</v>
      </c>
      <c r="D91" s="18" t="str">
        <f t="shared" si="5"/>
        <v xml:space="preserve"> MO, Napa Valley, Schrader Cellars</v>
      </c>
      <c r="E91" s="19" t="s">
        <v>160</v>
      </c>
      <c r="F91" s="20" t="s">
        <v>16</v>
      </c>
      <c r="G91" s="15" t="str">
        <f t="shared" si="4"/>
        <v>CHF 1050-1350</v>
      </c>
      <c r="H91" s="43">
        <v>0</v>
      </c>
      <c r="J91" s="15" t="s">
        <v>1181</v>
      </c>
      <c r="K91" s="15" t="s">
        <v>1219</v>
      </c>
      <c r="L91" s="15" t="s">
        <v>1223</v>
      </c>
      <c r="AS91" s="19" t="s">
        <v>3</v>
      </c>
      <c r="AT91" s="19" t="s">
        <v>141</v>
      </c>
    </row>
    <row r="92" spans="1:46" ht="16.5">
      <c r="A92" s="16">
        <v>264</v>
      </c>
      <c r="B92" s="17">
        <v>91</v>
      </c>
      <c r="C92" s="18" t="s">
        <v>1226</v>
      </c>
      <c r="D92" s="18" t="str">
        <f t="shared" si="5"/>
        <v xml:space="preserve"> MO, Napa Valley, Schrader Cellars</v>
      </c>
      <c r="E92" s="19" t="s">
        <v>161</v>
      </c>
      <c r="F92" s="20" t="s">
        <v>16</v>
      </c>
      <c r="G92" s="15" t="str">
        <f t="shared" si="4"/>
        <v>CHF 900-1200</v>
      </c>
      <c r="H92" s="43">
        <v>0</v>
      </c>
      <c r="J92" s="15" t="s">
        <v>1181</v>
      </c>
      <c r="K92" s="15" t="s">
        <v>1219</v>
      </c>
      <c r="L92" s="15" t="s">
        <v>1223</v>
      </c>
      <c r="AS92" s="19" t="s">
        <v>3</v>
      </c>
      <c r="AT92" s="19" t="s">
        <v>100</v>
      </c>
    </row>
    <row r="93" spans="1:46" ht="16.5">
      <c r="A93" s="16">
        <v>264</v>
      </c>
      <c r="B93" s="17">
        <v>92</v>
      </c>
      <c r="C93" s="18" t="s">
        <v>1226</v>
      </c>
      <c r="D93" s="18" t="str">
        <f t="shared" si="5"/>
        <v xml:space="preserve"> MO, Napa Valley, Schrader Cellars</v>
      </c>
      <c r="E93" s="19" t="s">
        <v>162</v>
      </c>
      <c r="F93" s="20" t="s">
        <v>16</v>
      </c>
      <c r="G93" s="15" t="str">
        <f t="shared" si="4"/>
        <v>CHF 800-1200</v>
      </c>
      <c r="H93" s="43">
        <v>0</v>
      </c>
      <c r="J93" s="15" t="s">
        <v>1181</v>
      </c>
      <c r="K93" s="15" t="s">
        <v>1219</v>
      </c>
      <c r="L93" s="15" t="s">
        <v>1223</v>
      </c>
      <c r="AS93" s="19" t="s">
        <v>3</v>
      </c>
      <c r="AT93" s="19" t="s">
        <v>17</v>
      </c>
    </row>
    <row r="94" spans="1:46" ht="16.5">
      <c r="A94" s="16">
        <v>264</v>
      </c>
      <c r="B94" s="17">
        <v>93</v>
      </c>
      <c r="C94" s="18" t="s">
        <v>1226</v>
      </c>
      <c r="D94" s="18" t="str">
        <f t="shared" si="5"/>
        <v xml:space="preserve"> MO, Napa Valley, Schrader Cellars</v>
      </c>
      <c r="E94" s="19" t="s">
        <v>162</v>
      </c>
      <c r="F94" s="20" t="s">
        <v>16</v>
      </c>
      <c r="G94" s="15" t="str">
        <f t="shared" si="4"/>
        <v>CHF 800-1200</v>
      </c>
      <c r="H94" s="43">
        <v>0</v>
      </c>
      <c r="J94" s="15" t="s">
        <v>1181</v>
      </c>
      <c r="K94" s="15" t="s">
        <v>1219</v>
      </c>
      <c r="L94" s="15" t="s">
        <v>1223</v>
      </c>
      <c r="AS94" s="19" t="s">
        <v>3</v>
      </c>
      <c r="AT94" s="19" t="s">
        <v>17</v>
      </c>
    </row>
    <row r="95" spans="1:46" ht="16.5">
      <c r="A95" s="16">
        <v>264</v>
      </c>
      <c r="B95" s="17">
        <v>94</v>
      </c>
      <c r="C95" s="18" t="s">
        <v>1226</v>
      </c>
      <c r="D95" s="18" t="str">
        <f t="shared" si="5"/>
        <v xml:space="preserve"> MO, Napa Valley, Schrader Cellars</v>
      </c>
      <c r="E95" s="19" t="s">
        <v>163</v>
      </c>
      <c r="F95" s="20" t="s">
        <v>16</v>
      </c>
      <c r="G95" s="15" t="str">
        <f t="shared" si="4"/>
        <v>CHF 1650-2100</v>
      </c>
      <c r="H95" s="43">
        <v>0</v>
      </c>
      <c r="J95" s="15" t="s">
        <v>1181</v>
      </c>
      <c r="K95" s="15" t="s">
        <v>1219</v>
      </c>
      <c r="L95" s="15" t="s">
        <v>1223</v>
      </c>
      <c r="AS95" s="19" t="s">
        <v>3</v>
      </c>
      <c r="AT95" s="19" t="s">
        <v>164</v>
      </c>
    </row>
    <row r="96" spans="1:46" ht="16.5">
      <c r="A96" s="16">
        <v>264</v>
      </c>
      <c r="B96" s="17">
        <v>95</v>
      </c>
      <c r="C96" s="18" t="s">
        <v>1226</v>
      </c>
      <c r="D96" s="18" t="str">
        <f t="shared" si="5"/>
        <v xml:space="preserve"> MO, Napa Valley, Schrader Cellars</v>
      </c>
      <c r="E96" s="19" t="s">
        <v>165</v>
      </c>
      <c r="F96" s="20" t="s">
        <v>16</v>
      </c>
      <c r="G96" s="15" t="str">
        <f t="shared" si="4"/>
        <v>CHF 350-500</v>
      </c>
      <c r="H96" s="43">
        <v>0</v>
      </c>
      <c r="J96" s="15" t="s">
        <v>1181</v>
      </c>
      <c r="K96" s="15" t="s">
        <v>1219</v>
      </c>
      <c r="L96" s="15" t="s">
        <v>1223</v>
      </c>
      <c r="AS96" s="19" t="s">
        <v>3</v>
      </c>
      <c r="AT96" s="19" t="s">
        <v>85</v>
      </c>
    </row>
    <row r="97" spans="1:46" ht="16.5">
      <c r="A97" s="16">
        <v>264</v>
      </c>
      <c r="B97" s="17">
        <v>96</v>
      </c>
      <c r="C97" s="18" t="s">
        <v>1252</v>
      </c>
      <c r="D97" s="18" t="str">
        <f t="shared" si="5"/>
        <v xml:space="preserve"> MO, Napa Valley, Schrader Cellars</v>
      </c>
      <c r="E97" s="19" t="s">
        <v>167</v>
      </c>
      <c r="F97" s="20" t="s">
        <v>16</v>
      </c>
      <c r="G97" s="15" t="str">
        <f t="shared" si="4"/>
        <v>CHF 1800-2500</v>
      </c>
      <c r="H97" s="43">
        <v>0</v>
      </c>
      <c r="J97" s="15" t="s">
        <v>1181</v>
      </c>
      <c r="K97" s="15" t="s">
        <v>1219</v>
      </c>
      <c r="L97" s="15" t="s">
        <v>1223</v>
      </c>
      <c r="AS97" s="19" t="s">
        <v>3</v>
      </c>
      <c r="AT97" s="19" t="s">
        <v>127</v>
      </c>
    </row>
    <row r="98" spans="1:46" ht="16.5">
      <c r="A98" s="16">
        <v>264</v>
      </c>
      <c r="B98" s="17">
        <v>97</v>
      </c>
      <c r="C98" s="18" t="s">
        <v>1252</v>
      </c>
      <c r="D98" s="18" t="str">
        <f t="shared" si="5"/>
        <v xml:space="preserve"> MO, Napa Valley, Schrader Cellars</v>
      </c>
      <c r="E98" s="19" t="s">
        <v>168</v>
      </c>
      <c r="F98" s="20" t="s">
        <v>16</v>
      </c>
      <c r="G98" s="15" t="str">
        <f t="shared" si="4"/>
        <v>CHF 1100-1500</v>
      </c>
      <c r="H98" s="43">
        <v>0</v>
      </c>
      <c r="J98" s="15" t="s">
        <v>1181</v>
      </c>
      <c r="K98" s="15" t="s">
        <v>1219</v>
      </c>
      <c r="L98" s="15" t="s">
        <v>1223</v>
      </c>
      <c r="AS98" s="19" t="s">
        <v>3</v>
      </c>
      <c r="AT98" s="19" t="s">
        <v>169</v>
      </c>
    </row>
    <row r="99" spans="1:46" ht="16.5">
      <c r="A99" s="16">
        <v>264</v>
      </c>
      <c r="B99" s="17">
        <v>98</v>
      </c>
      <c r="C99" s="18" t="s">
        <v>1252</v>
      </c>
      <c r="D99" s="18" t="str">
        <f t="shared" si="5"/>
        <v xml:space="preserve"> MO, Napa Valley, Schrader Cellars</v>
      </c>
      <c r="E99" s="19" t="s">
        <v>170</v>
      </c>
      <c r="F99" s="20" t="s">
        <v>16</v>
      </c>
      <c r="G99" s="15" t="str">
        <f t="shared" si="4"/>
        <v>CHF 900-1200</v>
      </c>
      <c r="H99" s="43">
        <v>0</v>
      </c>
      <c r="J99" s="15" t="s">
        <v>1181</v>
      </c>
      <c r="K99" s="15" t="s">
        <v>1219</v>
      </c>
      <c r="L99" s="15" t="s">
        <v>1223</v>
      </c>
      <c r="AS99" s="19" t="s">
        <v>3</v>
      </c>
      <c r="AT99" s="19" t="s">
        <v>100</v>
      </c>
    </row>
    <row r="100" spans="1:46" ht="16.5">
      <c r="A100" s="16">
        <v>264</v>
      </c>
      <c r="B100" s="17">
        <v>99</v>
      </c>
      <c r="C100" s="18" t="s">
        <v>1252</v>
      </c>
      <c r="D100" s="18" t="str">
        <f t="shared" si="5"/>
        <v xml:space="preserve"> MO, Napa Valley, Schrader Cellars</v>
      </c>
      <c r="E100" s="19" t="s">
        <v>171</v>
      </c>
      <c r="F100" s="20" t="s">
        <v>16</v>
      </c>
      <c r="G100" s="15" t="str">
        <f t="shared" si="4"/>
        <v>CHF 900-1200</v>
      </c>
      <c r="H100" s="43">
        <v>0</v>
      </c>
      <c r="J100" s="15" t="s">
        <v>1253</v>
      </c>
      <c r="K100" s="15" t="s">
        <v>1254</v>
      </c>
      <c r="AS100" s="19" t="s">
        <v>3</v>
      </c>
      <c r="AT100" s="19" t="s">
        <v>100</v>
      </c>
    </row>
    <row r="101" spans="1:46" ht="16.5">
      <c r="A101" s="16">
        <v>264</v>
      </c>
      <c r="B101" s="17">
        <v>100</v>
      </c>
      <c r="C101" s="18" t="s">
        <v>1837</v>
      </c>
      <c r="D101" s="29" t="s">
        <v>1840</v>
      </c>
      <c r="E101" s="19" t="s">
        <v>1064</v>
      </c>
      <c r="F101" s="20" t="s">
        <v>16</v>
      </c>
      <c r="G101" s="15" t="str">
        <f t="shared" si="4"/>
        <v>CHF 1200-1800</v>
      </c>
      <c r="H101" s="43">
        <v>0</v>
      </c>
      <c r="J101" s="15" t="s">
        <v>1253</v>
      </c>
      <c r="K101" s="15" t="s">
        <v>1254</v>
      </c>
      <c r="AS101" s="19" t="s">
        <v>3</v>
      </c>
      <c r="AT101" s="19" t="s">
        <v>72</v>
      </c>
    </row>
    <row r="102" spans="1:46" ht="16.5">
      <c r="A102" s="16">
        <v>264</v>
      </c>
      <c r="B102" s="17">
        <v>101</v>
      </c>
      <c r="C102" s="18" t="s">
        <v>1837</v>
      </c>
      <c r="D102" s="29" t="s">
        <v>1840</v>
      </c>
      <c r="E102" s="19" t="s">
        <v>1064</v>
      </c>
      <c r="F102" s="20" t="s">
        <v>16</v>
      </c>
      <c r="G102" s="15" t="str">
        <f t="shared" si="4"/>
        <v>CHF 1200-1800</v>
      </c>
      <c r="H102" s="43">
        <v>0</v>
      </c>
      <c r="J102" s="15" t="s">
        <v>1253</v>
      </c>
      <c r="K102" s="15" t="s">
        <v>1254</v>
      </c>
      <c r="AS102" s="19" t="s">
        <v>3</v>
      </c>
      <c r="AT102" s="19" t="s">
        <v>72</v>
      </c>
    </row>
    <row r="103" spans="1:46" ht="16.5">
      <c r="A103" s="16">
        <v>264</v>
      </c>
      <c r="B103" s="17">
        <v>102</v>
      </c>
      <c r="C103" s="18" t="s">
        <v>1837</v>
      </c>
      <c r="D103" s="29" t="s">
        <v>1840</v>
      </c>
      <c r="E103" s="19" t="s">
        <v>1065</v>
      </c>
      <c r="F103" s="20" t="s">
        <v>16</v>
      </c>
      <c r="G103" s="15" t="str">
        <f t="shared" si="4"/>
        <v>CHF 800-1200</v>
      </c>
      <c r="H103" s="43">
        <v>0</v>
      </c>
      <c r="J103" s="15" t="s">
        <v>1253</v>
      </c>
      <c r="K103" s="15" t="s">
        <v>1255</v>
      </c>
      <c r="AS103" s="19" t="s">
        <v>3</v>
      </c>
      <c r="AT103" s="19" t="s">
        <v>17</v>
      </c>
    </row>
    <row r="104" spans="1:46" ht="16.5">
      <c r="A104" s="16">
        <v>264</v>
      </c>
      <c r="B104" s="17">
        <v>103</v>
      </c>
      <c r="C104" s="18" t="s">
        <v>1838</v>
      </c>
      <c r="D104" s="18" t="s">
        <v>1841</v>
      </c>
      <c r="E104" s="19" t="s">
        <v>173</v>
      </c>
      <c r="F104" s="20" t="s">
        <v>16</v>
      </c>
      <c r="G104" s="15" t="str">
        <f t="shared" si="4"/>
        <v>CHF 390-540</v>
      </c>
      <c r="H104" s="43">
        <v>0</v>
      </c>
      <c r="J104" s="15" t="s">
        <v>1253</v>
      </c>
      <c r="K104" s="15" t="s">
        <v>1255</v>
      </c>
      <c r="AS104" s="19" t="s">
        <v>3</v>
      </c>
      <c r="AT104" s="19" t="s">
        <v>174</v>
      </c>
    </row>
    <row r="105" spans="1:46" ht="16.5">
      <c r="A105" s="16">
        <v>264</v>
      </c>
      <c r="B105" s="17">
        <v>104</v>
      </c>
      <c r="C105" s="18" t="s">
        <v>1839</v>
      </c>
      <c r="D105" s="18" t="s">
        <v>1841</v>
      </c>
      <c r="E105" s="19" t="s">
        <v>173</v>
      </c>
      <c r="F105" s="20" t="s">
        <v>16</v>
      </c>
      <c r="G105" s="15" t="str">
        <f t="shared" si="4"/>
        <v>CHF 390-540</v>
      </c>
      <c r="H105" s="43">
        <v>0</v>
      </c>
      <c r="J105" s="15" t="s">
        <v>1253</v>
      </c>
      <c r="K105" s="15" t="s">
        <v>1255</v>
      </c>
      <c r="AS105" s="19" t="s">
        <v>3</v>
      </c>
      <c r="AT105" s="19" t="s">
        <v>174</v>
      </c>
    </row>
    <row r="106" spans="1:46" ht="16.5">
      <c r="A106" s="16">
        <v>264</v>
      </c>
      <c r="B106" s="17">
        <v>105</v>
      </c>
      <c r="C106" s="18" t="s">
        <v>1838</v>
      </c>
      <c r="D106" s="18" t="s">
        <v>1841</v>
      </c>
      <c r="E106" s="19" t="s">
        <v>173</v>
      </c>
      <c r="F106" s="20" t="s">
        <v>16</v>
      </c>
      <c r="G106" s="15" t="str">
        <f t="shared" si="4"/>
        <v>CHF 390-540</v>
      </c>
      <c r="H106" s="43">
        <v>0</v>
      </c>
      <c r="J106" s="15" t="s">
        <v>1257</v>
      </c>
      <c r="K106" s="15" t="s">
        <v>1253</v>
      </c>
      <c r="L106" s="15" t="s">
        <v>1258</v>
      </c>
      <c r="AS106" s="19" t="s">
        <v>3</v>
      </c>
      <c r="AT106" s="19" t="s">
        <v>174</v>
      </c>
    </row>
    <row r="107" spans="1:46" ht="16.5">
      <c r="A107" s="16">
        <v>264</v>
      </c>
      <c r="B107" s="17">
        <v>106</v>
      </c>
      <c r="C107" s="18" t="s">
        <v>1256</v>
      </c>
      <c r="D107" s="18" t="str">
        <f t="shared" ref="D107:D133" si="6">J106&amp;","&amp;K106&amp;","&amp;L106</f>
        <v xml:space="preserve"> MO/IGT, Toscana, Fattoria Le Pupille</v>
      </c>
      <c r="E107" s="19" t="s">
        <v>176</v>
      </c>
      <c r="F107" s="20" t="s">
        <v>16</v>
      </c>
      <c r="G107" s="15" t="str">
        <f t="shared" si="4"/>
        <v>CHF 420-540</v>
      </c>
      <c r="H107" s="43">
        <v>0</v>
      </c>
      <c r="J107" s="15" t="s">
        <v>1257</v>
      </c>
      <c r="K107" s="15" t="s">
        <v>1253</v>
      </c>
      <c r="L107" s="15" t="s">
        <v>1258</v>
      </c>
      <c r="AS107" s="19" t="s">
        <v>3</v>
      </c>
      <c r="AT107" s="19" t="s">
        <v>177</v>
      </c>
    </row>
    <row r="108" spans="1:46" ht="16.5">
      <c r="A108" s="16">
        <v>264</v>
      </c>
      <c r="B108" s="17">
        <v>107</v>
      </c>
      <c r="C108" s="18" t="s">
        <v>1256</v>
      </c>
      <c r="D108" s="18" t="str">
        <f t="shared" si="6"/>
        <v xml:space="preserve"> MO/IGT, Toscana, Fattoria Le Pupille</v>
      </c>
      <c r="E108" s="19" t="s">
        <v>176</v>
      </c>
      <c r="F108" s="20" t="s">
        <v>16</v>
      </c>
      <c r="G108" s="15" t="str">
        <f t="shared" si="4"/>
        <v>CHF 420-540</v>
      </c>
      <c r="H108" s="43">
        <v>0</v>
      </c>
      <c r="J108" s="15" t="s">
        <v>1257</v>
      </c>
      <c r="K108" s="15" t="s">
        <v>1253</v>
      </c>
      <c r="L108" s="15" t="s">
        <v>1260</v>
      </c>
      <c r="AS108" s="19" t="s">
        <v>3</v>
      </c>
      <c r="AT108" s="19" t="s">
        <v>177</v>
      </c>
    </row>
    <row r="109" spans="1:46" ht="16.5">
      <c r="A109" s="16">
        <v>264</v>
      </c>
      <c r="B109" s="17">
        <v>108</v>
      </c>
      <c r="C109" s="18" t="s">
        <v>1259</v>
      </c>
      <c r="D109" s="18" t="str">
        <f t="shared" si="6"/>
        <v xml:space="preserve"> MO/IGT, Toscana, Fattoria Cresti </v>
      </c>
      <c r="E109" s="19" t="s">
        <v>179</v>
      </c>
      <c r="F109" s="20" t="s">
        <v>16</v>
      </c>
      <c r="G109" s="15" t="str">
        <f t="shared" si="4"/>
        <v>CHF 250-350</v>
      </c>
      <c r="H109" s="43">
        <v>0</v>
      </c>
      <c r="J109" s="15" t="s">
        <v>1257</v>
      </c>
      <c r="K109" s="15" t="s">
        <v>1262</v>
      </c>
      <c r="L109" s="15" t="s">
        <v>1263</v>
      </c>
      <c r="AS109" s="19" t="s">
        <v>3</v>
      </c>
      <c r="AT109" s="19" t="s">
        <v>136</v>
      </c>
    </row>
    <row r="110" spans="1:46" ht="16.5">
      <c r="A110" s="16">
        <v>264</v>
      </c>
      <c r="B110" s="17">
        <v>109</v>
      </c>
      <c r="C110" s="18" t="s">
        <v>1261</v>
      </c>
      <c r="D110" s="18" t="str">
        <f t="shared" si="6"/>
        <v xml:space="preserve"> MO/IGT, Marche, Oasi degli Angeli</v>
      </c>
      <c r="E110" s="19" t="s">
        <v>181</v>
      </c>
      <c r="F110" s="20" t="s">
        <v>16</v>
      </c>
      <c r="G110" s="15" t="str">
        <f t="shared" si="4"/>
        <v>CHF 150-200</v>
      </c>
      <c r="H110" s="43">
        <v>0</v>
      </c>
      <c r="J110" s="15" t="s">
        <v>1257</v>
      </c>
      <c r="K110" s="15" t="s">
        <v>1262</v>
      </c>
      <c r="L110" s="15" t="s">
        <v>1263</v>
      </c>
      <c r="AS110" s="19" t="s">
        <v>3</v>
      </c>
      <c r="AT110" s="19" t="s">
        <v>182</v>
      </c>
    </row>
    <row r="111" spans="1:46" ht="16.5">
      <c r="A111" s="16">
        <v>264</v>
      </c>
      <c r="B111" s="17">
        <v>110</v>
      </c>
      <c r="C111" s="18" t="s">
        <v>1261</v>
      </c>
      <c r="D111" s="18" t="str">
        <f t="shared" si="6"/>
        <v xml:space="preserve"> MO/IGT, Marche, Oasi degli Angeli</v>
      </c>
      <c r="E111" s="19" t="s">
        <v>183</v>
      </c>
      <c r="F111" s="20" t="s">
        <v>16</v>
      </c>
      <c r="G111" s="15" t="str">
        <f t="shared" si="4"/>
        <v>CHF 70-100</v>
      </c>
      <c r="H111" s="43">
        <v>0</v>
      </c>
      <c r="J111" s="15" t="s">
        <v>1257</v>
      </c>
      <c r="K111" s="15" t="s">
        <v>1262</v>
      </c>
      <c r="L111" s="15" t="s">
        <v>1263</v>
      </c>
      <c r="AS111" s="19" t="s">
        <v>3</v>
      </c>
      <c r="AT111" s="19" t="s">
        <v>184</v>
      </c>
    </row>
    <row r="112" spans="1:46" ht="16.5">
      <c r="A112" s="16">
        <v>264</v>
      </c>
      <c r="B112" s="17">
        <v>111</v>
      </c>
      <c r="C112" s="18" t="s">
        <v>1261</v>
      </c>
      <c r="D112" s="18" t="str">
        <f t="shared" si="6"/>
        <v xml:space="preserve"> MO/IGT, Marche, Oasi degli Angeli</v>
      </c>
      <c r="E112" s="19" t="s">
        <v>185</v>
      </c>
      <c r="F112" s="20" t="s">
        <v>16</v>
      </c>
      <c r="G112" s="15" t="str">
        <f t="shared" si="4"/>
        <v>CHF 280-360</v>
      </c>
      <c r="H112" s="43">
        <v>0</v>
      </c>
      <c r="J112" s="15" t="s">
        <v>1257</v>
      </c>
      <c r="K112" s="15" t="s">
        <v>1262</v>
      </c>
      <c r="L112" s="15" t="s">
        <v>1263</v>
      </c>
      <c r="AS112" s="19" t="s">
        <v>3</v>
      </c>
      <c r="AT112" s="19" t="s">
        <v>186</v>
      </c>
    </row>
    <row r="113" spans="1:46" ht="16.5">
      <c r="A113" s="16">
        <v>264</v>
      </c>
      <c r="B113" s="17">
        <v>112</v>
      </c>
      <c r="C113" s="18" t="s">
        <v>1261</v>
      </c>
      <c r="D113" s="18" t="str">
        <f t="shared" si="6"/>
        <v xml:space="preserve"> MO/IGT, Marche, Oasi degli Angeli</v>
      </c>
      <c r="E113" s="19" t="s">
        <v>187</v>
      </c>
      <c r="F113" s="20" t="s">
        <v>16</v>
      </c>
      <c r="G113" s="15" t="str">
        <f t="shared" si="4"/>
        <v>CHF 540-720</v>
      </c>
      <c r="H113" s="43">
        <v>0</v>
      </c>
      <c r="J113" s="15" t="s">
        <v>1257</v>
      </c>
      <c r="K113" s="15" t="s">
        <v>1262</v>
      </c>
      <c r="L113" s="15" t="s">
        <v>1263</v>
      </c>
      <c r="AS113" s="19" t="s">
        <v>3</v>
      </c>
      <c r="AT113" s="19" t="s">
        <v>188</v>
      </c>
    </row>
    <row r="114" spans="1:46" ht="16.5">
      <c r="A114" s="16">
        <v>264</v>
      </c>
      <c r="B114" s="17">
        <v>113</v>
      </c>
      <c r="C114" s="18" t="s">
        <v>1261</v>
      </c>
      <c r="D114" s="18" t="str">
        <f t="shared" si="6"/>
        <v xml:space="preserve"> MO/IGT, Marche, Oasi degli Angeli</v>
      </c>
      <c r="E114" s="19" t="s">
        <v>189</v>
      </c>
      <c r="F114" s="20" t="s">
        <v>16</v>
      </c>
      <c r="G114" s="15" t="str">
        <f t="shared" si="4"/>
        <v>CHF 540-720</v>
      </c>
      <c r="H114" s="43">
        <v>0</v>
      </c>
      <c r="J114" s="15" t="s">
        <v>1265</v>
      </c>
      <c r="K114" s="15" t="s">
        <v>1266</v>
      </c>
      <c r="L114" s="15" t="s">
        <v>1267</v>
      </c>
      <c r="AS114" s="19" t="s">
        <v>3</v>
      </c>
      <c r="AT114" s="19" t="s">
        <v>188</v>
      </c>
    </row>
    <row r="115" spans="1:46" ht="16.5">
      <c r="A115" s="16">
        <v>264</v>
      </c>
      <c r="B115" s="17">
        <v>114</v>
      </c>
      <c r="C115" s="18" t="s">
        <v>1264</v>
      </c>
      <c r="D115" s="18" t="str">
        <f t="shared" si="6"/>
        <v xml:space="preserve"> DO/MO, Piemont, Romano Levi</v>
      </c>
      <c r="E115" s="19" t="s">
        <v>191</v>
      </c>
      <c r="F115" s="20" t="s">
        <v>16</v>
      </c>
      <c r="G115" s="15" t="str">
        <f t="shared" si="4"/>
        <v>CHF 1000-1500</v>
      </c>
      <c r="H115" s="43">
        <v>0</v>
      </c>
      <c r="J115" s="15" t="s">
        <v>1265</v>
      </c>
      <c r="K115" s="15" t="s">
        <v>1266</v>
      </c>
      <c r="L115" s="15" t="s">
        <v>1267</v>
      </c>
      <c r="AS115" s="19" t="s">
        <v>3</v>
      </c>
      <c r="AT115" s="19" t="s">
        <v>78</v>
      </c>
    </row>
    <row r="116" spans="1:46" ht="16.5">
      <c r="A116" s="16">
        <v>264</v>
      </c>
      <c r="B116" s="17">
        <v>115</v>
      </c>
      <c r="C116" s="18" t="s">
        <v>1264</v>
      </c>
      <c r="D116" s="18" t="str">
        <f t="shared" si="6"/>
        <v xml:space="preserve"> DO/MO, Piemont, Romano Levi</v>
      </c>
      <c r="E116" s="19" t="s">
        <v>191</v>
      </c>
      <c r="F116" s="20" t="s">
        <v>16</v>
      </c>
      <c r="G116" s="15" t="str">
        <f t="shared" si="4"/>
        <v>CHF 1000-1500</v>
      </c>
      <c r="H116" s="43">
        <v>0</v>
      </c>
      <c r="J116" s="15" t="s">
        <v>1265</v>
      </c>
      <c r="K116" s="15" t="s">
        <v>1266</v>
      </c>
      <c r="L116" s="15" t="s">
        <v>1267</v>
      </c>
      <c r="AS116" s="19" t="s">
        <v>3</v>
      </c>
      <c r="AT116" s="19" t="s">
        <v>78</v>
      </c>
    </row>
    <row r="117" spans="1:46" ht="16.5">
      <c r="A117" s="16">
        <v>264</v>
      </c>
      <c r="B117" s="17">
        <v>116</v>
      </c>
      <c r="C117" s="18" t="s">
        <v>1264</v>
      </c>
      <c r="D117" s="18" t="str">
        <f t="shared" si="6"/>
        <v xml:space="preserve"> DO/MO, Piemont, Romano Levi</v>
      </c>
      <c r="E117" s="19" t="s">
        <v>191</v>
      </c>
      <c r="F117" s="20" t="s">
        <v>16</v>
      </c>
      <c r="G117" s="15" t="str">
        <f t="shared" si="4"/>
        <v>CHF 1000-1500</v>
      </c>
      <c r="H117" s="43">
        <v>0</v>
      </c>
      <c r="J117" s="15" t="s">
        <v>1269</v>
      </c>
      <c r="K117" s="15" t="s">
        <v>1270</v>
      </c>
      <c r="L117" s="15" t="s">
        <v>1271</v>
      </c>
      <c r="AS117" s="19" t="s">
        <v>3</v>
      </c>
      <c r="AT117" s="19" t="s">
        <v>78</v>
      </c>
    </row>
    <row r="118" spans="1:46" ht="16.5">
      <c r="A118" s="16">
        <v>264</v>
      </c>
      <c r="B118" s="17">
        <v>117</v>
      </c>
      <c r="C118" s="18" t="s">
        <v>1268</v>
      </c>
      <c r="D118" s="18" t="str">
        <f t="shared" si="6"/>
        <v xml:space="preserve"> AC/CH, Armagnac, Cie des Grands Armagnacs</v>
      </c>
      <c r="E118" s="19" t="s">
        <v>193</v>
      </c>
      <c r="F118" s="20" t="s">
        <v>16</v>
      </c>
      <c r="G118" s="15" t="str">
        <f t="shared" si="4"/>
        <v>CHF 200-500</v>
      </c>
      <c r="H118" s="43">
        <v>0</v>
      </c>
      <c r="J118" s="15" t="s">
        <v>1269</v>
      </c>
      <c r="K118" s="15" t="s">
        <v>1270</v>
      </c>
      <c r="L118" s="15" t="s">
        <v>1271</v>
      </c>
      <c r="AS118" s="19" t="s">
        <v>3</v>
      </c>
      <c r="AT118" s="19" t="s">
        <v>194</v>
      </c>
    </row>
    <row r="119" spans="1:46" ht="16.5">
      <c r="A119" s="16">
        <v>264</v>
      </c>
      <c r="B119" s="17">
        <v>118</v>
      </c>
      <c r="C119" s="18" t="s">
        <v>1268</v>
      </c>
      <c r="D119" s="18" t="str">
        <f t="shared" si="6"/>
        <v xml:space="preserve"> AC/CH, Armagnac, Cie des Grands Armagnacs</v>
      </c>
      <c r="E119" s="19" t="s">
        <v>193</v>
      </c>
      <c r="F119" s="20" t="s">
        <v>16</v>
      </c>
      <c r="G119" s="15" t="str">
        <f t="shared" si="4"/>
        <v>CHF 200-500</v>
      </c>
      <c r="H119" s="43">
        <v>0</v>
      </c>
      <c r="J119" s="15" t="s">
        <v>1181</v>
      </c>
      <c r="K119" s="15" t="s">
        <v>1219</v>
      </c>
      <c r="L119" s="15" t="s">
        <v>1273</v>
      </c>
      <c r="AS119" s="19" t="s">
        <v>3</v>
      </c>
      <c r="AT119" s="19" t="s">
        <v>194</v>
      </c>
    </row>
    <row r="120" spans="1:46" ht="16.5">
      <c r="A120" s="16">
        <v>264</v>
      </c>
      <c r="B120" s="17">
        <v>119</v>
      </c>
      <c r="C120" s="18" t="s">
        <v>1272</v>
      </c>
      <c r="D120" s="18" t="str">
        <f t="shared" si="6"/>
        <v xml:space="preserve"> MO, Napa Valley, Mondavi &amp; Rothschild</v>
      </c>
      <c r="E120" s="19" t="s">
        <v>196</v>
      </c>
      <c r="F120" s="20" t="s">
        <v>16</v>
      </c>
      <c r="G120" s="15" t="str">
        <f t="shared" si="4"/>
        <v>CHF 300-500</v>
      </c>
      <c r="H120" s="43">
        <v>0</v>
      </c>
      <c r="J120" s="15" t="s">
        <v>1181</v>
      </c>
      <c r="K120" s="15" t="s">
        <v>1275</v>
      </c>
      <c r="L120" s="15" t="s">
        <v>1276</v>
      </c>
      <c r="AS120" s="19" t="s">
        <v>3</v>
      </c>
      <c r="AT120" s="19" t="s">
        <v>197</v>
      </c>
    </row>
    <row r="121" spans="1:46" ht="16.5">
      <c r="A121" s="16">
        <v>264</v>
      </c>
      <c r="B121" s="17">
        <v>120</v>
      </c>
      <c r="C121" s="18" t="s">
        <v>1274</v>
      </c>
      <c r="D121" s="18" t="str">
        <f t="shared" si="6"/>
        <v xml:space="preserve"> MO, Sonoma Valley, Morlet</v>
      </c>
      <c r="E121" s="19" t="s">
        <v>199</v>
      </c>
      <c r="F121" s="20" t="s">
        <v>16</v>
      </c>
      <c r="G121" s="15" t="str">
        <f t="shared" si="4"/>
        <v>CHF 150-200</v>
      </c>
      <c r="H121" s="43">
        <v>0</v>
      </c>
      <c r="J121" s="15" t="s">
        <v>1181</v>
      </c>
      <c r="K121" s="15" t="s">
        <v>1275</v>
      </c>
      <c r="L121" s="15" t="s">
        <v>1276</v>
      </c>
      <c r="AS121" s="19" t="s">
        <v>3</v>
      </c>
      <c r="AT121" s="19" t="s">
        <v>182</v>
      </c>
    </row>
    <row r="122" spans="1:46" ht="16.5">
      <c r="A122" s="16">
        <v>264</v>
      </c>
      <c r="B122" s="17">
        <v>121</v>
      </c>
      <c r="C122" s="18" t="s">
        <v>1274</v>
      </c>
      <c r="D122" s="18" t="str">
        <f t="shared" si="6"/>
        <v xml:space="preserve"> MO, Sonoma Valley, Morlet</v>
      </c>
      <c r="E122" s="19" t="s">
        <v>200</v>
      </c>
      <c r="F122" s="20" t="s">
        <v>16</v>
      </c>
      <c r="G122" s="15" t="str">
        <f t="shared" si="4"/>
        <v>CHF 450-600</v>
      </c>
      <c r="H122" s="43">
        <v>0</v>
      </c>
      <c r="J122" s="15" t="s">
        <v>1181</v>
      </c>
      <c r="K122" s="15" t="s">
        <v>1278</v>
      </c>
      <c r="L122" s="15" t="s">
        <v>1279</v>
      </c>
      <c r="AS122" s="19" t="s">
        <v>3</v>
      </c>
      <c r="AT122" s="19" t="s">
        <v>104</v>
      </c>
    </row>
    <row r="123" spans="1:46" ht="16.5">
      <c r="A123" s="16">
        <v>264</v>
      </c>
      <c r="B123" s="17">
        <v>122</v>
      </c>
      <c r="C123" s="18" t="s">
        <v>1277</v>
      </c>
      <c r="D123" s="18" t="str">
        <f t="shared" si="6"/>
        <v xml:space="preserve"> MO, Central Coast, Jonata</v>
      </c>
      <c r="E123" s="19" t="s">
        <v>202</v>
      </c>
      <c r="F123" s="20" t="s">
        <v>16</v>
      </c>
      <c r="G123" s="15" t="str">
        <f t="shared" si="4"/>
        <v>CHF 750-900</v>
      </c>
      <c r="H123" s="43">
        <v>0</v>
      </c>
      <c r="J123" s="15" t="s">
        <v>1181</v>
      </c>
      <c r="K123" s="15" t="s">
        <v>1219</v>
      </c>
      <c r="L123" s="15" t="s">
        <v>1281</v>
      </c>
      <c r="AS123" s="19" t="s">
        <v>3</v>
      </c>
      <c r="AT123" s="19" t="s">
        <v>133</v>
      </c>
    </row>
    <row r="124" spans="1:46" ht="16.5">
      <c r="A124" s="16">
        <v>264</v>
      </c>
      <c r="B124" s="17">
        <v>123</v>
      </c>
      <c r="C124" s="18" t="s">
        <v>1280</v>
      </c>
      <c r="D124" s="18" t="str">
        <f t="shared" si="6"/>
        <v xml:space="preserve"> MO, Napa Valley, Realm Cellars </v>
      </c>
      <c r="E124" s="19" t="s">
        <v>204</v>
      </c>
      <c r="F124" s="20" t="s">
        <v>16</v>
      </c>
      <c r="G124" s="15" t="str">
        <f t="shared" si="4"/>
        <v>CHF 1250-1750</v>
      </c>
      <c r="H124" s="43">
        <v>0</v>
      </c>
      <c r="J124" s="15" t="s">
        <v>1185</v>
      </c>
      <c r="K124" s="15" t="s">
        <v>1206</v>
      </c>
      <c r="L124" s="15" t="s">
        <v>1283</v>
      </c>
      <c r="AS124" s="19" t="s">
        <v>3</v>
      </c>
      <c r="AT124" s="19" t="s">
        <v>205</v>
      </c>
    </row>
    <row r="125" spans="1:46" ht="16.5">
      <c r="A125" s="16">
        <v>264</v>
      </c>
      <c r="B125" s="17">
        <v>124</v>
      </c>
      <c r="C125" s="18" t="s">
        <v>1282</v>
      </c>
      <c r="D125" s="18" t="str">
        <f t="shared" si="6"/>
        <v xml:space="preserve"> AC/MO, Châteauneuf du Pape, Domaine Clos St. Jean</v>
      </c>
      <c r="E125" s="19" t="s">
        <v>167</v>
      </c>
      <c r="F125" s="20" t="s">
        <v>16</v>
      </c>
      <c r="G125" s="15" t="str">
        <f t="shared" si="4"/>
        <v>CHF 500-700</v>
      </c>
      <c r="H125" s="43">
        <v>0</v>
      </c>
      <c r="J125" s="15" t="s">
        <v>1140</v>
      </c>
      <c r="K125" s="15" t="s">
        <v>1159</v>
      </c>
      <c r="L125" s="15" t="s">
        <v>1285</v>
      </c>
      <c r="AS125" s="19" t="s">
        <v>3</v>
      </c>
      <c r="AT125" s="19" t="s">
        <v>109</v>
      </c>
    </row>
    <row r="126" spans="1:46" ht="16.5">
      <c r="A126" s="16">
        <v>264</v>
      </c>
      <c r="B126" s="17">
        <v>125</v>
      </c>
      <c r="C126" s="18" t="s">
        <v>1284</v>
      </c>
      <c r="D126" s="18" t="str">
        <f t="shared" si="6"/>
        <v xml:space="preserve"> AC/MC, St. Emilion, grand cru classé</v>
      </c>
      <c r="E126" s="19" t="s">
        <v>207</v>
      </c>
      <c r="F126" s="20" t="s">
        <v>16</v>
      </c>
      <c r="G126" s="15" t="str">
        <f t="shared" si="4"/>
        <v>CHF 600-800</v>
      </c>
      <c r="H126" s="43">
        <v>0</v>
      </c>
      <c r="J126" s="15" t="s">
        <v>1140</v>
      </c>
      <c r="K126" s="15" t="s">
        <v>1144</v>
      </c>
      <c r="L126" s="15" t="s">
        <v>1142</v>
      </c>
      <c r="AS126" s="19" t="s">
        <v>3</v>
      </c>
      <c r="AT126" s="19" t="s">
        <v>90</v>
      </c>
    </row>
    <row r="127" spans="1:46" ht="16.5">
      <c r="A127" s="16">
        <v>264</v>
      </c>
      <c r="B127" s="17">
        <v>126</v>
      </c>
      <c r="C127" s="18" t="s">
        <v>1143</v>
      </c>
      <c r="D127" s="18" t="str">
        <f t="shared" si="6"/>
        <v xml:space="preserve"> AC/MC, Pauillac, 1er grand cru classé</v>
      </c>
      <c r="E127" s="19" t="s">
        <v>1068</v>
      </c>
      <c r="F127" s="20" t="s">
        <v>16</v>
      </c>
      <c r="G127" s="15" t="str">
        <f t="shared" si="4"/>
        <v>CHF 2500-3500</v>
      </c>
      <c r="H127" s="43">
        <v>0</v>
      </c>
      <c r="J127" s="15" t="s">
        <v>1140</v>
      </c>
      <c r="K127" s="15" t="s">
        <v>1141</v>
      </c>
      <c r="L127" s="15" t="s">
        <v>1287</v>
      </c>
      <c r="AS127" s="19" t="s">
        <v>3</v>
      </c>
      <c r="AT127" s="19" t="s">
        <v>1825</v>
      </c>
    </row>
    <row r="128" spans="1:46" ht="16.5">
      <c r="A128" s="16">
        <v>264</v>
      </c>
      <c r="B128" s="17">
        <v>127</v>
      </c>
      <c r="C128" s="18" t="s">
        <v>1286</v>
      </c>
      <c r="D128" s="18" t="str">
        <f t="shared" si="6"/>
        <v xml:space="preserve"> AC/MC, Margaux, cru bourgeois  </v>
      </c>
      <c r="E128" s="19" t="s">
        <v>210</v>
      </c>
      <c r="F128" s="20" t="s">
        <v>16</v>
      </c>
      <c r="G128" s="15" t="str">
        <f t="shared" si="4"/>
        <v>CHF 315-405</v>
      </c>
      <c r="H128" s="43">
        <v>0</v>
      </c>
      <c r="J128" s="15" t="s">
        <v>1140</v>
      </c>
      <c r="K128" s="15" t="s">
        <v>1141</v>
      </c>
      <c r="L128" s="15" t="s">
        <v>1288</v>
      </c>
      <c r="AS128" s="19" t="s">
        <v>3</v>
      </c>
      <c r="AT128" s="19" t="s">
        <v>211</v>
      </c>
    </row>
    <row r="129" spans="1:46" ht="16.5">
      <c r="A129" s="16">
        <v>264</v>
      </c>
      <c r="B129" s="17">
        <v>128</v>
      </c>
      <c r="C129" s="18" t="s">
        <v>1139</v>
      </c>
      <c r="D129" s="18" t="str">
        <f t="shared" si="6"/>
        <v xml:space="preserve"> AC/MC, Margaux, 1er grand cru classé  </v>
      </c>
      <c r="E129" s="19" t="s">
        <v>213</v>
      </c>
      <c r="F129" s="20" t="s">
        <v>16</v>
      </c>
      <c r="G129" s="15" t="str">
        <f t="shared" si="4"/>
        <v>CHF 1980-2400</v>
      </c>
      <c r="H129" s="43">
        <v>0</v>
      </c>
      <c r="J129" s="15" t="s">
        <v>1140</v>
      </c>
      <c r="K129" s="15" t="s">
        <v>1153</v>
      </c>
      <c r="L129" s="15" t="s">
        <v>1151</v>
      </c>
      <c r="AS129" s="19" t="s">
        <v>3</v>
      </c>
      <c r="AT129" s="19" t="s">
        <v>214</v>
      </c>
    </row>
    <row r="130" spans="1:46" ht="16.5">
      <c r="A130" s="16">
        <v>264</v>
      </c>
      <c r="B130" s="17">
        <v>129</v>
      </c>
      <c r="C130" s="18" t="s">
        <v>1289</v>
      </c>
      <c r="D130" s="18" t="str">
        <f t="shared" si="6"/>
        <v xml:space="preserve"> AC/MC, St. Estèphe, 2e grand cru classé</v>
      </c>
      <c r="E130" s="19" t="s">
        <v>216</v>
      </c>
      <c r="F130" s="20" t="s">
        <v>16</v>
      </c>
      <c r="G130" s="15" t="str">
        <f t="shared" ref="G130:G193" si="7">AS130&amp;" "&amp;AT130</f>
        <v>CHF 480-600</v>
      </c>
      <c r="H130" s="43">
        <v>0</v>
      </c>
      <c r="J130" s="15" t="s">
        <v>1140</v>
      </c>
      <c r="K130" s="15" t="s">
        <v>1159</v>
      </c>
      <c r="L130" s="15" t="s">
        <v>1160</v>
      </c>
      <c r="AS130" s="19" t="s">
        <v>3</v>
      </c>
      <c r="AT130" s="19" t="s">
        <v>217</v>
      </c>
    </row>
    <row r="131" spans="1:46" ht="16.5">
      <c r="A131" s="16">
        <v>264</v>
      </c>
      <c r="B131" s="17">
        <v>130</v>
      </c>
      <c r="C131" s="18" t="s">
        <v>1290</v>
      </c>
      <c r="D131" s="18" t="str">
        <f t="shared" si="6"/>
        <v xml:space="preserve"> AC/MC, St. Emilion, 1er grand cru classé (B)</v>
      </c>
      <c r="E131" s="19" t="s">
        <v>219</v>
      </c>
      <c r="F131" s="20" t="s">
        <v>16</v>
      </c>
      <c r="G131" s="15" t="str">
        <f t="shared" si="7"/>
        <v>CHF 450-600</v>
      </c>
      <c r="H131" s="43">
        <v>0</v>
      </c>
      <c r="J131" s="15" t="s">
        <v>1140</v>
      </c>
      <c r="K131" s="15" t="s">
        <v>1159</v>
      </c>
      <c r="L131" s="15" t="s">
        <v>1160</v>
      </c>
      <c r="AS131" s="19" t="s">
        <v>3</v>
      </c>
      <c r="AT131" s="19" t="s">
        <v>104</v>
      </c>
    </row>
    <row r="132" spans="1:46" ht="16.5">
      <c r="A132" s="16">
        <v>264</v>
      </c>
      <c r="B132" s="17">
        <v>131</v>
      </c>
      <c r="C132" s="18" t="s">
        <v>1290</v>
      </c>
      <c r="D132" s="18" t="str">
        <f t="shared" si="6"/>
        <v xml:space="preserve"> AC/MC, St. Emilion, 1er grand cru classé (B)</v>
      </c>
      <c r="E132" s="19" t="s">
        <v>219</v>
      </c>
      <c r="F132" s="20" t="s">
        <v>16</v>
      </c>
      <c r="G132" s="15" t="str">
        <f t="shared" si="7"/>
        <v>CHF 450-600</v>
      </c>
      <c r="H132" s="43">
        <v>0</v>
      </c>
      <c r="J132" s="15" t="s">
        <v>1140</v>
      </c>
      <c r="K132" s="15" t="s">
        <v>1153</v>
      </c>
      <c r="L132" s="15" t="s">
        <v>1292</v>
      </c>
      <c r="AS132" s="19" t="s">
        <v>3</v>
      </c>
      <c r="AT132" s="19" t="s">
        <v>104</v>
      </c>
    </row>
    <row r="133" spans="1:46" ht="16.5">
      <c r="A133" s="16">
        <v>264</v>
      </c>
      <c r="B133" s="17">
        <v>132</v>
      </c>
      <c r="C133" s="18" t="s">
        <v>1291</v>
      </c>
      <c r="D133" s="18" t="str">
        <f t="shared" si="6"/>
        <v xml:space="preserve"> AC/MC, St. Estèphe, cru bourgeois</v>
      </c>
      <c r="E133" s="19" t="s">
        <v>221</v>
      </c>
      <c r="F133" s="20" t="s">
        <v>16</v>
      </c>
      <c r="G133" s="15" t="str">
        <f t="shared" si="7"/>
        <v>CHF 180-240</v>
      </c>
      <c r="H133" s="43">
        <v>0</v>
      </c>
      <c r="J133" s="15" t="s">
        <v>1140</v>
      </c>
      <c r="K133" s="15" t="s">
        <v>1144</v>
      </c>
      <c r="L133" s="15" t="s">
        <v>1294</v>
      </c>
      <c r="M133" s="15" t="s">
        <v>1295</v>
      </c>
      <c r="N133" s="15" t="s">
        <v>1140</v>
      </c>
      <c r="O133" s="15" t="s">
        <v>1141</v>
      </c>
      <c r="P133" s="15" t="s">
        <v>1296</v>
      </c>
      <c r="AS133" s="19" t="s">
        <v>3</v>
      </c>
      <c r="AT133" s="19" t="s">
        <v>222</v>
      </c>
    </row>
    <row r="134" spans="1:46" ht="16.5">
      <c r="A134" s="16">
        <v>264</v>
      </c>
      <c r="B134" s="17">
        <v>133</v>
      </c>
      <c r="C134" s="18" t="s">
        <v>1895</v>
      </c>
      <c r="D134" s="18" t="s">
        <v>1896</v>
      </c>
      <c r="E134" s="19" t="s">
        <v>225</v>
      </c>
      <c r="F134" s="20" t="s">
        <v>16</v>
      </c>
      <c r="G134" s="15" t="str">
        <f t="shared" si="7"/>
        <v>CHF 400-550</v>
      </c>
      <c r="H134" s="43">
        <v>0</v>
      </c>
      <c r="J134" s="15" t="s">
        <v>1140</v>
      </c>
      <c r="K134" s="15" t="s">
        <v>1153</v>
      </c>
      <c r="L134" s="15" t="s">
        <v>1151</v>
      </c>
      <c r="M134" s="15" t="s">
        <v>1297</v>
      </c>
      <c r="N134" s="15" t="s">
        <v>1140</v>
      </c>
      <c r="O134" s="15" t="s">
        <v>1148</v>
      </c>
      <c r="P134" s="15" t="s">
        <v>1151</v>
      </c>
      <c r="Q134" s="15" t="s">
        <v>1298</v>
      </c>
      <c r="R134" s="15" t="s">
        <v>1140</v>
      </c>
      <c r="S134" s="15" t="s">
        <v>1148</v>
      </c>
      <c r="T134" s="15" t="s">
        <v>1149</v>
      </c>
      <c r="AS134" s="19" t="s">
        <v>3</v>
      </c>
      <c r="AT134" s="19" t="s">
        <v>226</v>
      </c>
    </row>
    <row r="135" spans="1:46" ht="16.5">
      <c r="A135" s="16">
        <v>264</v>
      </c>
      <c r="B135" s="17">
        <v>134</v>
      </c>
      <c r="C135" s="18" t="s">
        <v>1898</v>
      </c>
      <c r="D135" s="18" t="s">
        <v>1897</v>
      </c>
      <c r="E135" s="19" t="s">
        <v>219</v>
      </c>
      <c r="F135" s="20" t="s">
        <v>16</v>
      </c>
      <c r="G135" s="15" t="str">
        <f t="shared" si="7"/>
        <v>CHF 510-660</v>
      </c>
      <c r="H135" s="43">
        <v>0</v>
      </c>
      <c r="J135" s="15" t="s">
        <v>1140</v>
      </c>
      <c r="K135" s="15" t="s">
        <v>1141</v>
      </c>
      <c r="L135" s="15" t="s">
        <v>1288</v>
      </c>
      <c r="AS135" s="19" t="s">
        <v>3</v>
      </c>
      <c r="AT135" s="19" t="s">
        <v>227</v>
      </c>
    </row>
    <row r="136" spans="1:46" ht="16.5">
      <c r="A136" s="16">
        <v>264</v>
      </c>
      <c r="B136" s="17">
        <v>135</v>
      </c>
      <c r="C136" s="18" t="s">
        <v>1139</v>
      </c>
      <c r="D136" s="18" t="str">
        <f t="shared" ref="D136:D141" si="8">J135&amp;","&amp;K135&amp;","&amp;L135</f>
        <v xml:space="preserve"> AC/MC, Margaux, 1er grand cru classé  </v>
      </c>
      <c r="E136" s="19" t="s">
        <v>228</v>
      </c>
      <c r="F136" s="20" t="s">
        <v>16</v>
      </c>
      <c r="G136" s="15" t="str">
        <f t="shared" si="7"/>
        <v>CHF 700-900</v>
      </c>
      <c r="H136" s="43">
        <v>0</v>
      </c>
      <c r="J136" s="15" t="s">
        <v>1140</v>
      </c>
      <c r="K136" s="15" t="s">
        <v>1144</v>
      </c>
      <c r="L136" s="15" t="s">
        <v>1142</v>
      </c>
      <c r="AS136" s="19" t="s">
        <v>3</v>
      </c>
      <c r="AT136" s="19" t="s">
        <v>229</v>
      </c>
    </row>
    <row r="137" spans="1:46" ht="16.5">
      <c r="A137" s="16">
        <v>264</v>
      </c>
      <c r="B137" s="17">
        <v>136</v>
      </c>
      <c r="C137" s="18" t="s">
        <v>1145</v>
      </c>
      <c r="D137" s="18" t="str">
        <f t="shared" si="8"/>
        <v xml:space="preserve"> AC/MC, Pauillac, 1er grand cru classé</v>
      </c>
      <c r="E137" s="19" t="s">
        <v>230</v>
      </c>
      <c r="F137" s="20" t="s">
        <v>16</v>
      </c>
      <c r="G137" s="15" t="str">
        <f t="shared" si="7"/>
        <v>CHF 1400-1800</v>
      </c>
      <c r="H137" s="43">
        <v>0</v>
      </c>
      <c r="J137" s="15" t="s">
        <v>1140</v>
      </c>
      <c r="K137" s="15" t="s">
        <v>1144</v>
      </c>
      <c r="L137" s="15" t="s">
        <v>1142</v>
      </c>
      <c r="AS137" s="19" t="s">
        <v>3</v>
      </c>
      <c r="AT137" s="19" t="s">
        <v>231</v>
      </c>
    </row>
    <row r="138" spans="1:46" ht="16.5">
      <c r="A138" s="16">
        <v>264</v>
      </c>
      <c r="B138" s="17">
        <v>137</v>
      </c>
      <c r="C138" s="18" t="s">
        <v>1146</v>
      </c>
      <c r="D138" s="18" t="str">
        <f t="shared" si="8"/>
        <v xml:space="preserve"> AC/MC, Pauillac, 1er grand cru classé</v>
      </c>
      <c r="E138" s="19" t="s">
        <v>232</v>
      </c>
      <c r="F138" s="20" t="s">
        <v>16</v>
      </c>
      <c r="G138" s="15" t="str">
        <f t="shared" si="7"/>
        <v>CHF 1250-1700</v>
      </c>
      <c r="H138" s="43">
        <v>0</v>
      </c>
      <c r="J138" s="15" t="s">
        <v>1140</v>
      </c>
      <c r="K138" s="15" t="s">
        <v>1144</v>
      </c>
      <c r="L138" s="15" t="s">
        <v>1299</v>
      </c>
      <c r="AS138" s="19" t="s">
        <v>3</v>
      </c>
      <c r="AT138" s="19" t="s">
        <v>233</v>
      </c>
    </row>
    <row r="139" spans="1:46" ht="16.5">
      <c r="A139" s="16">
        <v>264</v>
      </c>
      <c r="B139" s="17">
        <v>138</v>
      </c>
      <c r="C139" s="18" t="s">
        <v>1143</v>
      </c>
      <c r="D139" s="18" t="str">
        <f t="shared" si="8"/>
        <v xml:space="preserve"> AC/MC, Pauillac, 1er grand cru classé </v>
      </c>
      <c r="E139" s="19" t="s">
        <v>235</v>
      </c>
      <c r="F139" s="20" t="s">
        <v>16</v>
      </c>
      <c r="G139" s="15" t="str">
        <f t="shared" si="7"/>
        <v>CHF 800-1000</v>
      </c>
      <c r="H139" s="43">
        <v>0</v>
      </c>
      <c r="J139" s="15" t="s">
        <v>1140</v>
      </c>
      <c r="K139" s="15" t="s">
        <v>1155</v>
      </c>
      <c r="L139" s="15" t="s">
        <v>1156</v>
      </c>
      <c r="AS139" s="19" t="s">
        <v>3</v>
      </c>
      <c r="AT139" s="19" t="s">
        <v>106</v>
      </c>
    </row>
    <row r="140" spans="1:46" ht="16.5">
      <c r="A140" s="16">
        <v>264</v>
      </c>
      <c r="B140" s="17">
        <v>139</v>
      </c>
      <c r="C140" s="18" t="s">
        <v>1300</v>
      </c>
      <c r="D140" s="18" t="str">
        <f t="shared" si="8"/>
        <v xml:space="preserve"> AC/MC, Pessac Léognan, cru classé</v>
      </c>
      <c r="E140" s="19" t="s">
        <v>237</v>
      </c>
      <c r="F140" s="20" t="s">
        <v>16</v>
      </c>
      <c r="G140" s="15" t="str">
        <f t="shared" si="7"/>
        <v>CHF 450-600</v>
      </c>
      <c r="H140" s="43">
        <v>0</v>
      </c>
      <c r="J140" s="15" t="s">
        <v>1140</v>
      </c>
      <c r="K140" s="15" t="s">
        <v>1302</v>
      </c>
      <c r="L140" s="15" t="s">
        <v>1142</v>
      </c>
      <c r="AS140" s="19" t="s">
        <v>3</v>
      </c>
      <c r="AT140" s="19" t="s">
        <v>104</v>
      </c>
    </row>
    <row r="141" spans="1:46" ht="16.5">
      <c r="A141" s="16">
        <v>264</v>
      </c>
      <c r="B141" s="17">
        <v>140</v>
      </c>
      <c r="C141" s="18" t="s">
        <v>1301</v>
      </c>
      <c r="D141" s="18" t="str">
        <f t="shared" si="8"/>
        <v xml:space="preserve"> AC/MC, Pessac-Léognan, 1er grand cru classé</v>
      </c>
      <c r="E141" s="19" t="s">
        <v>239</v>
      </c>
      <c r="F141" s="20" t="s">
        <v>16</v>
      </c>
      <c r="G141" s="15" t="str">
        <f t="shared" si="7"/>
        <v>CHF 600-800</v>
      </c>
      <c r="H141" s="43">
        <v>0</v>
      </c>
      <c r="J141" s="15" t="s">
        <v>1159</v>
      </c>
      <c r="K141" s="15" t="s">
        <v>1162</v>
      </c>
      <c r="L141" s="15" t="s">
        <v>1303</v>
      </c>
      <c r="M141" s="15" t="s">
        <v>1140</v>
      </c>
      <c r="N141" s="15" t="s">
        <v>1170</v>
      </c>
      <c r="O141" s="15" t="s">
        <v>1304</v>
      </c>
      <c r="P141" s="15" t="s">
        <v>1140</v>
      </c>
      <c r="Q141" s="15" t="s">
        <v>1170</v>
      </c>
      <c r="AS141" s="19" t="s">
        <v>3</v>
      </c>
      <c r="AT141" s="19" t="s">
        <v>90</v>
      </c>
    </row>
    <row r="142" spans="1:46" ht="16.5">
      <c r="A142" s="16">
        <v>264</v>
      </c>
      <c r="B142" s="17">
        <v>141</v>
      </c>
      <c r="C142" s="18" t="s">
        <v>1842</v>
      </c>
      <c r="D142" s="18" t="s">
        <v>1843</v>
      </c>
      <c r="E142" s="19" t="s">
        <v>219</v>
      </c>
      <c r="F142" s="20" t="s">
        <v>16</v>
      </c>
      <c r="G142" s="15" t="str">
        <f t="shared" si="7"/>
        <v>CHF 650-900</v>
      </c>
      <c r="H142" s="43">
        <v>0</v>
      </c>
      <c r="J142" s="15" t="s">
        <v>1140</v>
      </c>
      <c r="K142" s="15" t="s">
        <v>1159</v>
      </c>
      <c r="L142" s="15" t="s">
        <v>1168</v>
      </c>
      <c r="AS142" s="19" t="s">
        <v>3</v>
      </c>
      <c r="AT142" s="19" t="s">
        <v>242</v>
      </c>
    </row>
    <row r="143" spans="1:46" ht="16.5">
      <c r="A143" s="16">
        <v>264</v>
      </c>
      <c r="B143" s="17">
        <v>142</v>
      </c>
      <c r="C143" s="18" t="s">
        <v>1305</v>
      </c>
      <c r="D143" s="18" t="str">
        <f t="shared" ref="D143:D154" si="9">J142&amp;","&amp;K142&amp;","&amp;L142</f>
        <v xml:space="preserve"> AC/MC, St. Emilion, 1er grand cru classé (A)</v>
      </c>
      <c r="E143" s="19" t="s">
        <v>228</v>
      </c>
      <c r="F143" s="20" t="s">
        <v>16</v>
      </c>
      <c r="G143" s="15" t="str">
        <f t="shared" si="7"/>
        <v>CHF 350-500</v>
      </c>
      <c r="H143" s="43">
        <v>0</v>
      </c>
      <c r="J143" s="15" t="s">
        <v>1140</v>
      </c>
      <c r="K143" s="15" t="s">
        <v>1159</v>
      </c>
      <c r="L143" s="15" t="s">
        <v>1168</v>
      </c>
      <c r="AS143" s="19" t="s">
        <v>3</v>
      </c>
      <c r="AT143" s="19" t="s">
        <v>85</v>
      </c>
    </row>
    <row r="144" spans="1:46" ht="16.5">
      <c r="A144" s="16">
        <v>264</v>
      </c>
      <c r="B144" s="17">
        <v>143</v>
      </c>
      <c r="C144" s="18" t="s">
        <v>1167</v>
      </c>
      <c r="D144" s="18" t="str">
        <f t="shared" si="9"/>
        <v xml:space="preserve"> AC/MC, St. Emilion, 1er grand cru classé (A)</v>
      </c>
      <c r="E144" s="19" t="s">
        <v>232</v>
      </c>
      <c r="F144" s="20" t="s">
        <v>16</v>
      </c>
      <c r="G144" s="15" t="str">
        <f t="shared" si="7"/>
        <v>CHF 850-1200</v>
      </c>
      <c r="H144" s="43">
        <v>0</v>
      </c>
      <c r="J144" s="15" t="s">
        <v>1140</v>
      </c>
      <c r="K144" s="15" t="s">
        <v>1159</v>
      </c>
      <c r="L144" s="15" t="s">
        <v>1299</v>
      </c>
      <c r="AS144" s="19" t="s">
        <v>3</v>
      </c>
      <c r="AT144" s="19" t="s">
        <v>244</v>
      </c>
    </row>
    <row r="145" spans="1:46" ht="16.5">
      <c r="A145" s="16">
        <v>264</v>
      </c>
      <c r="B145" s="17">
        <v>144</v>
      </c>
      <c r="C145" s="18" t="s">
        <v>1306</v>
      </c>
      <c r="D145" s="18" t="str">
        <f t="shared" si="9"/>
        <v xml:space="preserve"> AC/MC, St. Emilion, 1er grand cru classé </v>
      </c>
      <c r="E145" s="19" t="s">
        <v>228</v>
      </c>
      <c r="F145" s="20" t="s">
        <v>16</v>
      </c>
      <c r="G145" s="15" t="str">
        <f t="shared" si="7"/>
        <v>CHF 800-1100</v>
      </c>
      <c r="H145" s="43">
        <v>0</v>
      </c>
      <c r="J145" s="15" t="s">
        <v>1140</v>
      </c>
      <c r="K145" s="15" t="s">
        <v>1170</v>
      </c>
      <c r="L145" s="15" t="s">
        <v>1172</v>
      </c>
      <c r="AS145" s="19" t="s">
        <v>3</v>
      </c>
      <c r="AT145" s="19" t="s">
        <v>246</v>
      </c>
    </row>
    <row r="146" spans="1:46" ht="16.5">
      <c r="A146" s="16">
        <v>264</v>
      </c>
      <c r="B146" s="17">
        <v>145</v>
      </c>
      <c r="C146" s="18" t="s">
        <v>1173</v>
      </c>
      <c r="D146" s="18" t="str">
        <f t="shared" si="9"/>
        <v xml:space="preserve"> AC/MC, Pomerol, grand cru exceptionnel</v>
      </c>
      <c r="E146" s="19" t="s">
        <v>247</v>
      </c>
      <c r="F146" s="20" t="s">
        <v>16</v>
      </c>
      <c r="G146" s="15" t="str">
        <f t="shared" si="7"/>
        <v>CHF 19800-24000</v>
      </c>
      <c r="H146" s="43">
        <v>0</v>
      </c>
      <c r="J146" s="15" t="s">
        <v>1140</v>
      </c>
      <c r="K146" s="15" t="s">
        <v>1170</v>
      </c>
      <c r="L146" s="15" t="s">
        <v>1172</v>
      </c>
      <c r="AS146" s="19" t="s">
        <v>3</v>
      </c>
      <c r="AT146" s="19" t="s">
        <v>248</v>
      </c>
    </row>
    <row r="147" spans="1:46" ht="16.5">
      <c r="A147" s="16">
        <v>264</v>
      </c>
      <c r="B147" s="17">
        <v>146</v>
      </c>
      <c r="C147" s="18" t="s">
        <v>1307</v>
      </c>
      <c r="D147" s="18" t="str">
        <f t="shared" si="9"/>
        <v xml:space="preserve"> AC/MC, Pomerol, grand cru exceptionnel</v>
      </c>
      <c r="E147" s="19" t="s">
        <v>250</v>
      </c>
      <c r="F147" s="20" t="s">
        <v>16</v>
      </c>
      <c r="G147" s="15" t="str">
        <f t="shared" si="7"/>
        <v>CHF 3000-3600</v>
      </c>
      <c r="H147" s="43">
        <v>0</v>
      </c>
      <c r="J147" s="15" t="s">
        <v>1140</v>
      </c>
      <c r="K147" s="15" t="s">
        <v>1141</v>
      </c>
      <c r="L147" s="15" t="s">
        <v>1296</v>
      </c>
      <c r="AS147" s="19" t="s">
        <v>3</v>
      </c>
      <c r="AT147" s="19" t="s">
        <v>251</v>
      </c>
    </row>
    <row r="148" spans="1:46" ht="16.5">
      <c r="A148" s="16">
        <v>264</v>
      </c>
      <c r="B148" s="17">
        <v>147</v>
      </c>
      <c r="C148" s="18" t="s">
        <v>1308</v>
      </c>
      <c r="D148" s="18" t="str">
        <f t="shared" si="9"/>
        <v xml:space="preserve"> AC/MC, Margaux, 3e grand cru classé</v>
      </c>
      <c r="E148" s="19" t="s">
        <v>36</v>
      </c>
      <c r="F148" s="20" t="s">
        <v>2</v>
      </c>
      <c r="G148" s="15" t="str">
        <f t="shared" si="7"/>
        <v>CHF 2640-3000</v>
      </c>
      <c r="H148" s="43">
        <v>0</v>
      </c>
      <c r="J148" s="15" t="s">
        <v>1140</v>
      </c>
      <c r="K148" s="15" t="s">
        <v>1144</v>
      </c>
      <c r="L148" s="15" t="s">
        <v>1294</v>
      </c>
      <c r="AS148" s="19" t="s">
        <v>3</v>
      </c>
      <c r="AT148" s="19" t="s">
        <v>252</v>
      </c>
    </row>
    <row r="149" spans="1:46" ht="16.5">
      <c r="A149" s="16">
        <v>264</v>
      </c>
      <c r="B149" s="17">
        <v>148</v>
      </c>
      <c r="C149" s="18" t="s">
        <v>1293</v>
      </c>
      <c r="D149" s="18" t="str">
        <f t="shared" si="9"/>
        <v xml:space="preserve"> AC/MC, Pauillac, 5e grand cru classé</v>
      </c>
      <c r="E149" s="19" t="s">
        <v>253</v>
      </c>
      <c r="F149" s="20" t="s">
        <v>16</v>
      </c>
      <c r="G149" s="15" t="str">
        <f t="shared" si="7"/>
        <v>CHF 1200-1440</v>
      </c>
      <c r="H149" s="43">
        <v>0</v>
      </c>
      <c r="J149" s="15" t="s">
        <v>1310</v>
      </c>
      <c r="K149" s="15" t="s">
        <v>1144</v>
      </c>
      <c r="L149" s="15" t="s">
        <v>1151</v>
      </c>
      <c r="AS149" s="19" t="s">
        <v>3</v>
      </c>
      <c r="AT149" s="19" t="s">
        <v>254</v>
      </c>
    </row>
    <row r="150" spans="1:46" ht="16.5">
      <c r="A150" s="16">
        <v>264</v>
      </c>
      <c r="B150" s="17">
        <v>149</v>
      </c>
      <c r="C150" s="18" t="s">
        <v>1309</v>
      </c>
      <c r="D150" s="18" t="str">
        <f t="shared" si="9"/>
        <v xml:space="preserve"> AC/FB, Pauillac, 2e grand cru classé</v>
      </c>
      <c r="E150" s="19" t="s">
        <v>253</v>
      </c>
      <c r="F150" s="20" t="s">
        <v>16</v>
      </c>
      <c r="G150" s="15" t="str">
        <f t="shared" si="7"/>
        <v>CHF 1080-1320</v>
      </c>
      <c r="H150" s="43">
        <v>0</v>
      </c>
      <c r="J150" s="15" t="s">
        <v>1140</v>
      </c>
      <c r="K150" s="15" t="s">
        <v>1148</v>
      </c>
      <c r="L150" s="15" t="s">
        <v>1149</v>
      </c>
      <c r="AS150" s="19" t="s">
        <v>3</v>
      </c>
      <c r="AT150" s="19" t="s">
        <v>256</v>
      </c>
    </row>
    <row r="151" spans="1:46" ht="16.5">
      <c r="A151" s="16">
        <v>264</v>
      </c>
      <c r="B151" s="17">
        <v>150</v>
      </c>
      <c r="C151" s="18" t="s">
        <v>1311</v>
      </c>
      <c r="D151" s="18" t="str">
        <f t="shared" si="9"/>
        <v xml:space="preserve"> AC/MC, St. Julien, 2e grand cru classé </v>
      </c>
      <c r="E151" s="19" t="s">
        <v>258</v>
      </c>
      <c r="F151" s="20" t="s">
        <v>16</v>
      </c>
      <c r="G151" s="15" t="str">
        <f t="shared" si="7"/>
        <v>CHF 600-840</v>
      </c>
      <c r="H151" s="43">
        <v>0</v>
      </c>
      <c r="J151" s="15" t="s">
        <v>1140</v>
      </c>
      <c r="K151" s="15" t="s">
        <v>1148</v>
      </c>
      <c r="L151" s="15" t="s">
        <v>1149</v>
      </c>
      <c r="AS151" s="19" t="s">
        <v>3</v>
      </c>
      <c r="AT151" s="19" t="s">
        <v>259</v>
      </c>
    </row>
    <row r="152" spans="1:46" ht="16.5">
      <c r="A152" s="16">
        <v>264</v>
      </c>
      <c r="B152" s="17">
        <v>151</v>
      </c>
      <c r="C152" s="18" t="s">
        <v>1312</v>
      </c>
      <c r="D152" s="18" t="str">
        <f t="shared" si="9"/>
        <v xml:space="preserve"> AC/MC, St. Julien, 2e grand cru classé </v>
      </c>
      <c r="E152" s="19" t="s">
        <v>253</v>
      </c>
      <c r="F152" s="20" t="s">
        <v>16</v>
      </c>
      <c r="G152" s="15" t="str">
        <f t="shared" si="7"/>
        <v>CHF 780-900</v>
      </c>
      <c r="H152" s="43">
        <v>0</v>
      </c>
      <c r="J152" s="15" t="s">
        <v>1140</v>
      </c>
      <c r="K152" s="15" t="s">
        <v>1148</v>
      </c>
      <c r="L152" s="15" t="s">
        <v>1149</v>
      </c>
      <c r="AS152" s="19" t="s">
        <v>3</v>
      </c>
      <c r="AT152" s="19" t="s">
        <v>261</v>
      </c>
    </row>
    <row r="153" spans="1:46" ht="16.5">
      <c r="A153" s="16">
        <v>264</v>
      </c>
      <c r="B153" s="17">
        <v>152</v>
      </c>
      <c r="C153" s="18" t="s">
        <v>1147</v>
      </c>
      <c r="D153" s="18" t="str">
        <f t="shared" si="9"/>
        <v xml:space="preserve"> AC/MC, St. Julien, 2e grand cru classé </v>
      </c>
      <c r="E153" s="19" t="s">
        <v>36</v>
      </c>
      <c r="F153" s="20" t="s">
        <v>2</v>
      </c>
      <c r="G153" s="15" t="str">
        <f t="shared" si="7"/>
        <v>CHF 2760-3000</v>
      </c>
      <c r="H153" s="43">
        <v>0</v>
      </c>
      <c r="J153" s="15" t="s">
        <v>1140</v>
      </c>
      <c r="K153" s="15" t="s">
        <v>1159</v>
      </c>
      <c r="L153" s="15" t="s">
        <v>1160</v>
      </c>
      <c r="AS153" s="19" t="s">
        <v>3</v>
      </c>
      <c r="AT153" s="19" t="s">
        <v>262</v>
      </c>
    </row>
    <row r="154" spans="1:46" ht="16.5">
      <c r="A154" s="16">
        <v>264</v>
      </c>
      <c r="B154" s="17">
        <v>153</v>
      </c>
      <c r="C154" s="18" t="s">
        <v>1313</v>
      </c>
      <c r="D154" s="18" t="str">
        <f t="shared" si="9"/>
        <v xml:space="preserve"> AC/MC, St. Emilion, 1er grand cru classé (B)</v>
      </c>
      <c r="E154" s="19" t="s">
        <v>36</v>
      </c>
      <c r="F154" s="20" t="s">
        <v>2</v>
      </c>
      <c r="G154" s="15" t="str">
        <f t="shared" si="7"/>
        <v>CHF 1080-1320</v>
      </c>
      <c r="H154" s="43">
        <v>0</v>
      </c>
      <c r="J154" s="15" t="s">
        <v>1140</v>
      </c>
      <c r="K154" s="15" t="s">
        <v>1170</v>
      </c>
      <c r="AS154" s="19" t="s">
        <v>3</v>
      </c>
      <c r="AT154" s="19" t="s">
        <v>256</v>
      </c>
    </row>
    <row r="155" spans="1:46" ht="16.5">
      <c r="A155" s="16">
        <v>264</v>
      </c>
      <c r="B155" s="17">
        <v>154</v>
      </c>
      <c r="C155" s="18" t="s">
        <v>1169</v>
      </c>
      <c r="D155" s="18" t="str">
        <f>J154&amp;","&amp;K154&amp;""&amp;L154</f>
        <v xml:space="preserve"> AC/MC, Pomerol</v>
      </c>
      <c r="E155" s="19" t="s">
        <v>253</v>
      </c>
      <c r="F155" s="20" t="s">
        <v>16</v>
      </c>
      <c r="G155" s="15" t="str">
        <f t="shared" si="7"/>
        <v>CHF 1920-2400</v>
      </c>
      <c r="H155" s="43">
        <v>0</v>
      </c>
      <c r="J155" s="15" t="s">
        <v>1140</v>
      </c>
      <c r="K155" s="15" t="s">
        <v>1170</v>
      </c>
      <c r="AS155" s="19" t="s">
        <v>3</v>
      </c>
      <c r="AT155" s="19" t="s">
        <v>264</v>
      </c>
    </row>
    <row r="156" spans="1:46" ht="16.5">
      <c r="A156" s="16">
        <v>264</v>
      </c>
      <c r="B156" s="17">
        <v>155</v>
      </c>
      <c r="C156" s="18" t="s">
        <v>1169</v>
      </c>
      <c r="D156" s="18" t="str">
        <f>J155&amp;","&amp;K155&amp;""&amp;L155</f>
        <v xml:space="preserve"> AC/MC, Pomerol</v>
      </c>
      <c r="E156" s="19" t="s">
        <v>265</v>
      </c>
      <c r="F156" s="20" t="s">
        <v>16</v>
      </c>
      <c r="G156" s="15" t="str">
        <f t="shared" si="7"/>
        <v>CHF 900-1200</v>
      </c>
      <c r="H156" s="43">
        <v>0</v>
      </c>
      <c r="J156" s="15" t="s">
        <v>1177</v>
      </c>
      <c r="K156" s="15" t="s">
        <v>1178</v>
      </c>
      <c r="L156" s="15" t="s">
        <v>1315</v>
      </c>
      <c r="AS156" s="19" t="s">
        <v>3</v>
      </c>
      <c r="AT156" s="19" t="s">
        <v>100</v>
      </c>
    </row>
    <row r="157" spans="1:46" ht="16.5">
      <c r="A157" s="16">
        <v>264</v>
      </c>
      <c r="B157" s="17">
        <v>156</v>
      </c>
      <c r="C157" s="18" t="s">
        <v>1314</v>
      </c>
      <c r="D157" s="18" t="str">
        <f>J156&amp;","&amp;K156&amp;","&amp;L156</f>
        <v xml:space="preserve"> MO/DOC, Bolgheri, Tenuta San Guido</v>
      </c>
      <c r="E157" s="19" t="s">
        <v>267</v>
      </c>
      <c r="F157" s="20" t="s">
        <v>16</v>
      </c>
      <c r="G157" s="15" t="str">
        <f t="shared" si="7"/>
        <v>CHF 960-1200</v>
      </c>
      <c r="H157" s="43">
        <v>0</v>
      </c>
      <c r="J157" s="15" t="s">
        <v>1317</v>
      </c>
      <c r="K157" s="15" t="s">
        <v>1318</v>
      </c>
      <c r="L157" s="15" t="s">
        <v>1319</v>
      </c>
      <c r="AS157" s="19" t="s">
        <v>3</v>
      </c>
      <c r="AT157" s="19" t="s">
        <v>268</v>
      </c>
    </row>
    <row r="158" spans="1:46" ht="16.5">
      <c r="A158" s="16">
        <v>264</v>
      </c>
      <c r="B158" s="17">
        <v>157</v>
      </c>
      <c r="C158" s="18" t="s">
        <v>1316</v>
      </c>
      <c r="D158" s="18" t="str">
        <f>J157&amp;","&amp;K157&amp;","&amp;L157</f>
        <v xml:space="preserve"> MO/DOCa, Ribera del Duero, Peter Sisseck</v>
      </c>
      <c r="E158" s="19" t="s">
        <v>270</v>
      </c>
      <c r="F158" s="20" t="s">
        <v>16</v>
      </c>
      <c r="G158" s="15" t="str">
        <f t="shared" si="7"/>
        <v>CHF 450-600</v>
      </c>
      <c r="H158" s="43">
        <v>0</v>
      </c>
      <c r="J158" s="15" t="s">
        <v>1320</v>
      </c>
      <c r="K158" s="15" t="s">
        <v>1321</v>
      </c>
      <c r="AS158" s="19" t="s">
        <v>3</v>
      </c>
      <c r="AT158" s="19" t="s">
        <v>104</v>
      </c>
    </row>
    <row r="159" spans="1:46" ht="16.5">
      <c r="A159" s="16">
        <v>264</v>
      </c>
      <c r="B159" s="17">
        <v>158</v>
      </c>
      <c r="C159" s="18" t="s">
        <v>1844</v>
      </c>
      <c r="D159" s="29" t="s">
        <v>1845</v>
      </c>
      <c r="E159" s="19" t="s">
        <v>219</v>
      </c>
      <c r="F159" s="20" t="s">
        <v>16</v>
      </c>
      <c r="G159" s="15" t="str">
        <f t="shared" si="7"/>
        <v>CHF 360-450</v>
      </c>
      <c r="H159" s="43">
        <v>0</v>
      </c>
      <c r="J159" s="15" t="s">
        <v>1181</v>
      </c>
      <c r="K159" s="15" t="s">
        <v>1323</v>
      </c>
      <c r="L159" s="15" t="s">
        <v>1324</v>
      </c>
      <c r="AS159" s="19" t="s">
        <v>3</v>
      </c>
      <c r="AT159" s="19" t="s">
        <v>272</v>
      </c>
    </row>
    <row r="160" spans="1:46" ht="16.5">
      <c r="A160" s="16">
        <v>264</v>
      </c>
      <c r="B160" s="17">
        <v>159</v>
      </c>
      <c r="C160" s="18" t="s">
        <v>1322</v>
      </c>
      <c r="D160" s="18" t="str">
        <f>J159&amp;","&amp;K159&amp;","&amp;L159</f>
        <v xml:space="preserve"> MO, Eden Valley, Henschke Winery</v>
      </c>
      <c r="E160" s="19" t="s">
        <v>274</v>
      </c>
      <c r="F160" s="20" t="s">
        <v>16</v>
      </c>
      <c r="G160" s="15" t="str">
        <f t="shared" si="7"/>
        <v>CHF 350-500</v>
      </c>
      <c r="H160" s="43">
        <v>0</v>
      </c>
      <c r="J160" s="15" t="s">
        <v>1181</v>
      </c>
      <c r="K160" s="15" t="s">
        <v>1323</v>
      </c>
      <c r="L160" s="15" t="s">
        <v>1324</v>
      </c>
      <c r="AS160" s="19" t="s">
        <v>3</v>
      </c>
      <c r="AT160" s="19" t="s">
        <v>85</v>
      </c>
    </row>
    <row r="161" spans="1:46" ht="16.5">
      <c r="A161" s="16">
        <v>264</v>
      </c>
      <c r="B161" s="17">
        <v>160</v>
      </c>
      <c r="C161" s="18" t="s">
        <v>1322</v>
      </c>
      <c r="D161" s="18" t="str">
        <f>J160&amp;","&amp;K160&amp;","&amp;L160</f>
        <v xml:space="preserve"> MO, Eden Valley, Henschke Winery</v>
      </c>
      <c r="E161" s="19" t="s">
        <v>275</v>
      </c>
      <c r="F161" s="20" t="s">
        <v>16</v>
      </c>
      <c r="G161" s="15" t="str">
        <f t="shared" si="7"/>
        <v>CHF 350-500</v>
      </c>
      <c r="H161" s="43">
        <v>0</v>
      </c>
      <c r="J161" s="15" t="s">
        <v>1181</v>
      </c>
      <c r="K161" s="15" t="s">
        <v>1323</v>
      </c>
      <c r="L161" s="15" t="s">
        <v>1324</v>
      </c>
      <c r="AS161" s="19" t="s">
        <v>3</v>
      </c>
      <c r="AT161" s="19" t="s">
        <v>85</v>
      </c>
    </row>
    <row r="162" spans="1:46" ht="16.5">
      <c r="A162" s="16">
        <v>264</v>
      </c>
      <c r="B162" s="17">
        <v>161</v>
      </c>
      <c r="C162" s="18" t="s">
        <v>1322</v>
      </c>
      <c r="D162" s="18" t="str">
        <f>J161&amp;","&amp;K161&amp;","&amp;L161</f>
        <v xml:space="preserve"> MO, Eden Valley, Henschke Winery</v>
      </c>
      <c r="E162" s="19" t="s">
        <v>275</v>
      </c>
      <c r="F162" s="20" t="s">
        <v>16</v>
      </c>
      <c r="G162" s="15" t="str">
        <f t="shared" si="7"/>
        <v>CHF 350-500</v>
      </c>
      <c r="H162" s="43">
        <v>0</v>
      </c>
      <c r="J162" s="15" t="s">
        <v>1181</v>
      </c>
      <c r="K162" s="15" t="s">
        <v>1323</v>
      </c>
      <c r="L162" s="15" t="s">
        <v>1324</v>
      </c>
      <c r="AS162" s="19" t="s">
        <v>3</v>
      </c>
      <c r="AT162" s="19" t="s">
        <v>85</v>
      </c>
    </row>
    <row r="163" spans="1:46" ht="16.5">
      <c r="A163" s="16">
        <v>264</v>
      </c>
      <c r="B163" s="17">
        <v>162</v>
      </c>
      <c r="C163" s="18" t="s">
        <v>1322</v>
      </c>
      <c r="D163" s="18" t="str">
        <f>J162&amp;","&amp;K162&amp;","&amp;L162</f>
        <v xml:space="preserve"> MO, Eden Valley, Henschke Winery</v>
      </c>
      <c r="E163" s="19" t="s">
        <v>275</v>
      </c>
      <c r="F163" s="20" t="s">
        <v>16</v>
      </c>
      <c r="G163" s="15" t="str">
        <f t="shared" si="7"/>
        <v>CHF 350-500</v>
      </c>
      <c r="H163" s="43">
        <v>0</v>
      </c>
      <c r="J163" s="15" t="s">
        <v>1181</v>
      </c>
      <c r="K163" s="15" t="s">
        <v>1326</v>
      </c>
      <c r="L163" s="15" t="s">
        <v>1327</v>
      </c>
      <c r="AS163" s="19" t="s">
        <v>3</v>
      </c>
      <c r="AT163" s="19" t="s">
        <v>85</v>
      </c>
    </row>
    <row r="164" spans="1:46" ht="16.5">
      <c r="A164" s="16">
        <v>264</v>
      </c>
      <c r="B164" s="17">
        <v>163</v>
      </c>
      <c r="C164" s="18" t="s">
        <v>1325</v>
      </c>
      <c r="D164" s="18" t="str">
        <f>J163&amp;","&amp;K163&amp;","&amp;L163</f>
        <v xml:space="preserve"> MO, McLaren Vale, Clarendon Hills </v>
      </c>
      <c r="E164" s="19" t="s">
        <v>277</v>
      </c>
      <c r="F164" s="20" t="s">
        <v>16</v>
      </c>
      <c r="G164" s="15" t="str">
        <f t="shared" si="7"/>
        <v>CHF 900-1200</v>
      </c>
      <c r="H164" s="43">
        <v>0</v>
      </c>
      <c r="J164" s="15" t="s">
        <v>1329</v>
      </c>
      <c r="K164" s="15" t="s">
        <v>1330</v>
      </c>
      <c r="AS164" s="19" t="s">
        <v>3</v>
      </c>
      <c r="AT164" s="19" t="s">
        <v>100</v>
      </c>
    </row>
    <row r="165" spans="1:46" ht="16.5">
      <c r="A165" s="16">
        <v>264</v>
      </c>
      <c r="B165" s="17">
        <v>164</v>
      </c>
      <c r="C165" s="18" t="s">
        <v>1328</v>
      </c>
      <c r="D165" s="18" t="str">
        <f>J164&amp;","&amp;K164&amp;""&amp;L164</f>
        <v xml:space="preserve"> Skillogalee Valley, Kilikanoon</v>
      </c>
      <c r="E165" s="19" t="s">
        <v>279</v>
      </c>
      <c r="F165" s="20" t="s">
        <v>16</v>
      </c>
      <c r="G165" s="15" t="str">
        <f t="shared" si="7"/>
        <v>CHF 450-540</v>
      </c>
      <c r="H165" s="43">
        <v>0</v>
      </c>
      <c r="J165" s="15" t="s">
        <v>1329</v>
      </c>
      <c r="K165" s="15" t="s">
        <v>1330</v>
      </c>
      <c r="AS165" s="19" t="s">
        <v>3</v>
      </c>
      <c r="AT165" s="19" t="s">
        <v>280</v>
      </c>
    </row>
    <row r="166" spans="1:46" ht="16.5">
      <c r="A166" s="16">
        <v>264</v>
      </c>
      <c r="B166" s="17">
        <v>165</v>
      </c>
      <c r="C166" s="18" t="s">
        <v>1328</v>
      </c>
      <c r="D166" s="18" t="str">
        <f>J165&amp;","&amp;K165&amp;""&amp;L165</f>
        <v xml:space="preserve"> Skillogalee Valley, Kilikanoon</v>
      </c>
      <c r="E166" s="19" t="s">
        <v>281</v>
      </c>
      <c r="F166" s="20" t="s">
        <v>16</v>
      </c>
      <c r="G166" s="15" t="str">
        <f t="shared" si="7"/>
        <v>CHF 450-540</v>
      </c>
      <c r="H166" s="43">
        <v>0</v>
      </c>
      <c r="J166" s="15" t="s">
        <v>1329</v>
      </c>
      <c r="K166" s="15" t="s">
        <v>1330</v>
      </c>
      <c r="AS166" s="19" t="s">
        <v>3</v>
      </c>
      <c r="AT166" s="19" t="s">
        <v>280</v>
      </c>
    </row>
    <row r="167" spans="1:46" ht="16.5">
      <c r="A167" s="16">
        <v>264</v>
      </c>
      <c r="B167" s="17">
        <v>166</v>
      </c>
      <c r="C167" s="18" t="s">
        <v>1331</v>
      </c>
      <c r="D167" s="18" t="str">
        <f>J166&amp;","&amp;K166&amp;""&amp;L166</f>
        <v xml:space="preserve"> Skillogalee Valley, Kilikanoon</v>
      </c>
      <c r="E167" s="19" t="s">
        <v>283</v>
      </c>
      <c r="F167" s="20" t="s">
        <v>16</v>
      </c>
      <c r="G167" s="15" t="str">
        <f t="shared" si="7"/>
        <v>CHF 240-360</v>
      </c>
      <c r="H167" s="43">
        <v>0</v>
      </c>
      <c r="J167" s="15" t="s">
        <v>1181</v>
      </c>
      <c r="K167" s="15" t="s">
        <v>1333</v>
      </c>
      <c r="L167" s="15" t="s">
        <v>1223</v>
      </c>
      <c r="AS167" s="19" t="s">
        <v>3</v>
      </c>
      <c r="AT167" s="19" t="s">
        <v>284</v>
      </c>
    </row>
    <row r="168" spans="1:46" ht="16.5">
      <c r="A168" s="16">
        <v>264</v>
      </c>
      <c r="B168" s="17">
        <v>167</v>
      </c>
      <c r="C168" s="18" t="s">
        <v>1332</v>
      </c>
      <c r="D168" s="18" t="str">
        <f t="shared" ref="D168:D190" si="10">J167&amp;","&amp;K167&amp;","&amp;L167</f>
        <v xml:space="preserve"> MO, Sonoma, Schrader Cellars</v>
      </c>
      <c r="E168" s="19" t="s">
        <v>286</v>
      </c>
      <c r="F168" s="20" t="s">
        <v>16</v>
      </c>
      <c r="G168" s="15" t="str">
        <f t="shared" si="7"/>
        <v>CHF 1620-1920</v>
      </c>
      <c r="H168" s="43">
        <v>0</v>
      </c>
      <c r="J168" s="15" t="s">
        <v>1181</v>
      </c>
      <c r="K168" s="15" t="s">
        <v>1333</v>
      </c>
      <c r="L168" s="15" t="s">
        <v>1223</v>
      </c>
      <c r="AS168" s="19" t="s">
        <v>3</v>
      </c>
      <c r="AT168" s="19" t="s">
        <v>287</v>
      </c>
    </row>
    <row r="169" spans="1:46" ht="16.5">
      <c r="A169" s="16">
        <v>264</v>
      </c>
      <c r="B169" s="17">
        <v>168</v>
      </c>
      <c r="C169" s="18" t="s">
        <v>1334</v>
      </c>
      <c r="D169" s="18" t="str">
        <f t="shared" si="10"/>
        <v xml:space="preserve"> MO, Sonoma, Schrader Cellars</v>
      </c>
      <c r="E169" s="19" t="s">
        <v>289</v>
      </c>
      <c r="F169" s="20" t="s">
        <v>16</v>
      </c>
      <c r="G169" s="15" t="str">
        <f t="shared" si="7"/>
        <v>CHF 1200-1500</v>
      </c>
      <c r="H169" s="43">
        <v>0</v>
      </c>
      <c r="J169" s="15" t="s">
        <v>1181</v>
      </c>
      <c r="K169" s="15" t="s">
        <v>1333</v>
      </c>
      <c r="L169" s="15" t="s">
        <v>1223</v>
      </c>
      <c r="AS169" s="19" t="s">
        <v>3</v>
      </c>
      <c r="AT169" s="19" t="s">
        <v>143</v>
      </c>
    </row>
    <row r="170" spans="1:46" ht="16.5">
      <c r="A170" s="16">
        <v>264</v>
      </c>
      <c r="B170" s="17">
        <v>169</v>
      </c>
      <c r="C170" s="18" t="s">
        <v>1334</v>
      </c>
      <c r="D170" s="18" t="str">
        <f t="shared" si="10"/>
        <v xml:space="preserve"> MO, Sonoma, Schrader Cellars</v>
      </c>
      <c r="E170" s="19" t="s">
        <v>290</v>
      </c>
      <c r="F170" s="20" t="s">
        <v>16</v>
      </c>
      <c r="G170" s="15" t="str">
        <f t="shared" si="7"/>
        <v>CHF 480-660</v>
      </c>
      <c r="H170" s="43">
        <v>0</v>
      </c>
      <c r="J170" s="15" t="s">
        <v>1181</v>
      </c>
      <c r="K170" s="15" t="s">
        <v>1336</v>
      </c>
      <c r="L170" s="15" t="s">
        <v>1337</v>
      </c>
      <c r="AS170" s="19" t="s">
        <v>3</v>
      </c>
      <c r="AT170" s="19" t="s">
        <v>291</v>
      </c>
    </row>
    <row r="171" spans="1:46" ht="16.5">
      <c r="A171" s="16">
        <v>264</v>
      </c>
      <c r="B171" s="17">
        <v>170</v>
      </c>
      <c r="C171" s="18" t="s">
        <v>1335</v>
      </c>
      <c r="D171" s="18" t="str">
        <f t="shared" si="10"/>
        <v xml:space="preserve"> MO, Russian River, CIRQ Estate</v>
      </c>
      <c r="E171" s="19" t="s">
        <v>289</v>
      </c>
      <c r="F171" s="20" t="s">
        <v>16</v>
      </c>
      <c r="G171" s="15" t="str">
        <f t="shared" si="7"/>
        <v>CHF 600-900</v>
      </c>
      <c r="H171" s="43">
        <v>0</v>
      </c>
      <c r="J171" s="15" t="s">
        <v>1181</v>
      </c>
      <c r="K171" s="15" t="s">
        <v>1219</v>
      </c>
      <c r="L171" s="15" t="s">
        <v>1339</v>
      </c>
      <c r="AS171" s="19" t="s">
        <v>3</v>
      </c>
      <c r="AT171" s="19" t="s">
        <v>62</v>
      </c>
    </row>
    <row r="172" spans="1:46" ht="16.5">
      <c r="A172" s="16">
        <v>264</v>
      </c>
      <c r="B172" s="17">
        <v>171</v>
      </c>
      <c r="C172" s="18" t="s">
        <v>1338</v>
      </c>
      <c r="D172" s="18" t="str">
        <f t="shared" si="10"/>
        <v xml:space="preserve"> MO, Napa Valley, Cardinale</v>
      </c>
      <c r="E172" s="19" t="s">
        <v>189</v>
      </c>
      <c r="F172" s="20" t="s">
        <v>16</v>
      </c>
      <c r="G172" s="15" t="str">
        <f t="shared" si="7"/>
        <v>CHF 720-900</v>
      </c>
      <c r="H172" s="43">
        <v>0</v>
      </c>
      <c r="J172" s="15" t="s">
        <v>1181</v>
      </c>
      <c r="K172" s="15" t="s">
        <v>1219</v>
      </c>
      <c r="L172" s="15" t="s">
        <v>1341</v>
      </c>
      <c r="AS172" s="19" t="s">
        <v>3</v>
      </c>
      <c r="AT172" s="19" t="s">
        <v>294</v>
      </c>
    </row>
    <row r="173" spans="1:46" ht="16.5">
      <c r="A173" s="16">
        <v>264</v>
      </c>
      <c r="B173" s="17">
        <v>172</v>
      </c>
      <c r="C173" s="18" t="s">
        <v>1340</v>
      </c>
      <c r="D173" s="18" t="str">
        <f t="shared" si="10"/>
        <v xml:space="preserve"> MO, Napa Valley, Blankiet Estate</v>
      </c>
      <c r="E173" s="19" t="s">
        <v>296</v>
      </c>
      <c r="F173" s="20" t="s">
        <v>16</v>
      </c>
      <c r="G173" s="15" t="str">
        <f t="shared" si="7"/>
        <v>CHF 450-660</v>
      </c>
      <c r="H173" s="43">
        <v>0</v>
      </c>
      <c r="J173" s="15" t="s">
        <v>1181</v>
      </c>
      <c r="K173" s="15" t="s">
        <v>1219</v>
      </c>
      <c r="L173" s="15" t="s">
        <v>1341</v>
      </c>
      <c r="AS173" s="19" t="s">
        <v>3</v>
      </c>
      <c r="AT173" s="19" t="s">
        <v>84</v>
      </c>
    </row>
    <row r="174" spans="1:46" ht="16.5">
      <c r="A174" s="16">
        <v>264</v>
      </c>
      <c r="B174" s="17">
        <v>173</v>
      </c>
      <c r="C174" s="18" t="s">
        <v>1340</v>
      </c>
      <c r="D174" s="18" t="str">
        <f t="shared" si="10"/>
        <v xml:space="preserve"> MO, Napa Valley, Blankiet Estate</v>
      </c>
      <c r="E174" s="19" t="s">
        <v>296</v>
      </c>
      <c r="F174" s="20" t="s">
        <v>16</v>
      </c>
      <c r="G174" s="15" t="str">
        <f t="shared" si="7"/>
        <v>CHF 450-660</v>
      </c>
      <c r="H174" s="43">
        <v>0</v>
      </c>
      <c r="J174" s="15" t="s">
        <v>1181</v>
      </c>
      <c r="K174" s="15" t="s">
        <v>1219</v>
      </c>
      <c r="L174" s="15" t="s">
        <v>1341</v>
      </c>
      <c r="AS174" s="19" t="s">
        <v>3</v>
      </c>
      <c r="AT174" s="19" t="s">
        <v>84</v>
      </c>
    </row>
    <row r="175" spans="1:46" ht="16.5">
      <c r="A175" s="16">
        <v>264</v>
      </c>
      <c r="B175" s="17">
        <v>174</v>
      </c>
      <c r="C175" s="18" t="s">
        <v>1340</v>
      </c>
      <c r="D175" s="18" t="str">
        <f t="shared" si="10"/>
        <v xml:space="preserve"> MO, Napa Valley, Blankiet Estate</v>
      </c>
      <c r="E175" s="19" t="s">
        <v>297</v>
      </c>
      <c r="F175" s="20" t="s">
        <v>16</v>
      </c>
      <c r="G175" s="15" t="str">
        <f t="shared" si="7"/>
        <v>CHF 360-480</v>
      </c>
      <c r="H175" s="43">
        <v>0</v>
      </c>
      <c r="J175" s="15" t="s">
        <v>1181</v>
      </c>
      <c r="K175" s="15" t="s">
        <v>1219</v>
      </c>
      <c r="L175" s="15" t="s">
        <v>1341</v>
      </c>
      <c r="AS175" s="19" t="s">
        <v>3</v>
      </c>
      <c r="AT175" s="19" t="s">
        <v>298</v>
      </c>
    </row>
    <row r="176" spans="1:46" ht="16.5">
      <c r="A176" s="16">
        <v>264</v>
      </c>
      <c r="B176" s="17">
        <v>175</v>
      </c>
      <c r="C176" s="18" t="s">
        <v>1340</v>
      </c>
      <c r="D176" s="18" t="str">
        <f t="shared" si="10"/>
        <v xml:space="preserve"> MO, Napa Valley, Blankiet Estate</v>
      </c>
      <c r="E176" s="19" t="s">
        <v>297</v>
      </c>
      <c r="F176" s="20" t="s">
        <v>16</v>
      </c>
      <c r="G176" s="15" t="str">
        <f t="shared" si="7"/>
        <v>CHF 360-480</v>
      </c>
      <c r="H176" s="43">
        <v>0</v>
      </c>
      <c r="J176" s="15" t="s">
        <v>1181</v>
      </c>
      <c r="K176" s="15" t="s">
        <v>1219</v>
      </c>
      <c r="L176" s="15" t="s">
        <v>1341</v>
      </c>
      <c r="AS176" s="19" t="s">
        <v>3</v>
      </c>
      <c r="AT176" s="19" t="s">
        <v>298</v>
      </c>
    </row>
    <row r="177" spans="1:46" ht="16.5">
      <c r="A177" s="16">
        <v>264</v>
      </c>
      <c r="B177" s="17">
        <v>176</v>
      </c>
      <c r="C177" s="18" t="s">
        <v>1342</v>
      </c>
      <c r="D177" s="18" t="str">
        <f t="shared" si="10"/>
        <v xml:space="preserve"> MO, Napa Valley, Blankiet Estate</v>
      </c>
      <c r="E177" s="19" t="s">
        <v>300</v>
      </c>
      <c r="F177" s="20" t="s">
        <v>16</v>
      </c>
      <c r="G177" s="15" t="str">
        <f t="shared" si="7"/>
        <v>CHF 540-720</v>
      </c>
      <c r="H177" s="43">
        <v>0</v>
      </c>
      <c r="J177" s="15" t="s">
        <v>1181</v>
      </c>
      <c r="K177" s="15" t="s">
        <v>1219</v>
      </c>
      <c r="L177" s="15" t="s">
        <v>1341</v>
      </c>
      <c r="AS177" s="19" t="s">
        <v>3</v>
      </c>
      <c r="AT177" s="19" t="s">
        <v>188</v>
      </c>
    </row>
    <row r="178" spans="1:46" ht="16.5">
      <c r="A178" s="16">
        <v>264</v>
      </c>
      <c r="B178" s="17">
        <v>177</v>
      </c>
      <c r="C178" s="18" t="s">
        <v>1342</v>
      </c>
      <c r="D178" s="18" t="str">
        <f t="shared" si="10"/>
        <v xml:space="preserve"> MO, Napa Valley, Blankiet Estate</v>
      </c>
      <c r="E178" s="19" t="s">
        <v>300</v>
      </c>
      <c r="F178" s="20" t="s">
        <v>16</v>
      </c>
      <c r="G178" s="15" t="str">
        <f t="shared" si="7"/>
        <v>CHF 540-720</v>
      </c>
      <c r="H178" s="43">
        <v>0</v>
      </c>
      <c r="J178" s="15" t="s">
        <v>1181</v>
      </c>
      <c r="K178" s="15" t="s">
        <v>1219</v>
      </c>
      <c r="L178" s="15" t="s">
        <v>1341</v>
      </c>
      <c r="AS178" s="19" t="s">
        <v>3</v>
      </c>
      <c r="AT178" s="19" t="s">
        <v>188</v>
      </c>
    </row>
    <row r="179" spans="1:46" ht="16.5">
      <c r="A179" s="16">
        <v>264</v>
      </c>
      <c r="B179" s="17">
        <v>178</v>
      </c>
      <c r="C179" s="18" t="s">
        <v>1342</v>
      </c>
      <c r="D179" s="18" t="str">
        <f t="shared" si="10"/>
        <v xml:space="preserve"> MO, Napa Valley, Blankiet Estate</v>
      </c>
      <c r="E179" s="19" t="s">
        <v>187</v>
      </c>
      <c r="F179" s="20" t="s">
        <v>16</v>
      </c>
      <c r="G179" s="15" t="str">
        <f t="shared" si="7"/>
        <v>CHF 480-660</v>
      </c>
      <c r="H179" s="43">
        <v>0</v>
      </c>
      <c r="J179" s="15" t="s">
        <v>1181</v>
      </c>
      <c r="K179" s="15" t="s">
        <v>1219</v>
      </c>
      <c r="L179" s="15" t="s">
        <v>1341</v>
      </c>
      <c r="AS179" s="19" t="s">
        <v>3</v>
      </c>
      <c r="AT179" s="19" t="s">
        <v>291</v>
      </c>
    </row>
    <row r="180" spans="1:46" ht="16.5">
      <c r="A180" s="16">
        <v>264</v>
      </c>
      <c r="B180" s="17">
        <v>179</v>
      </c>
      <c r="C180" s="18" t="s">
        <v>1342</v>
      </c>
      <c r="D180" s="18" t="str">
        <f t="shared" si="10"/>
        <v xml:space="preserve"> MO, Napa Valley, Blankiet Estate</v>
      </c>
      <c r="E180" s="19" t="s">
        <v>187</v>
      </c>
      <c r="F180" s="20" t="s">
        <v>16</v>
      </c>
      <c r="G180" s="15" t="str">
        <f t="shared" si="7"/>
        <v>CHF 480-660</v>
      </c>
      <c r="H180" s="43">
        <v>0</v>
      </c>
      <c r="J180" s="15" t="s">
        <v>1181</v>
      </c>
      <c r="K180" s="15" t="s">
        <v>1219</v>
      </c>
      <c r="L180" s="15" t="s">
        <v>1341</v>
      </c>
      <c r="AS180" s="19" t="s">
        <v>3</v>
      </c>
      <c r="AT180" s="19" t="s">
        <v>291</v>
      </c>
    </row>
    <row r="181" spans="1:46" ht="16.5">
      <c r="A181" s="16">
        <v>264</v>
      </c>
      <c r="B181" s="17">
        <v>180</v>
      </c>
      <c r="C181" s="18" t="s">
        <v>1343</v>
      </c>
      <c r="D181" s="18" t="str">
        <f t="shared" si="10"/>
        <v xml:space="preserve"> MO, Napa Valley, Blankiet Estate</v>
      </c>
      <c r="E181" s="19" t="s">
        <v>187</v>
      </c>
      <c r="F181" s="20" t="s">
        <v>16</v>
      </c>
      <c r="G181" s="15" t="str">
        <f t="shared" si="7"/>
        <v>CHF 600-780</v>
      </c>
      <c r="H181" s="43">
        <v>0</v>
      </c>
      <c r="J181" s="15" t="s">
        <v>1181</v>
      </c>
      <c r="K181" s="15" t="s">
        <v>1219</v>
      </c>
      <c r="L181" s="15" t="s">
        <v>1341</v>
      </c>
      <c r="AS181" s="19" t="s">
        <v>3</v>
      </c>
      <c r="AT181" s="19" t="s">
        <v>302</v>
      </c>
    </row>
    <row r="182" spans="1:46" ht="16.5">
      <c r="A182" s="16">
        <v>264</v>
      </c>
      <c r="B182" s="17">
        <v>181</v>
      </c>
      <c r="C182" s="18" t="s">
        <v>1343</v>
      </c>
      <c r="D182" s="18" t="str">
        <f t="shared" si="10"/>
        <v xml:space="preserve"> MO, Napa Valley, Blankiet Estate</v>
      </c>
      <c r="E182" s="19" t="s">
        <v>303</v>
      </c>
      <c r="F182" s="20" t="s">
        <v>16</v>
      </c>
      <c r="G182" s="15" t="str">
        <f t="shared" si="7"/>
        <v>CHF 600-780</v>
      </c>
      <c r="H182" s="43">
        <v>0</v>
      </c>
      <c r="J182" s="15" t="s">
        <v>1181</v>
      </c>
      <c r="K182" s="15" t="s">
        <v>1219</v>
      </c>
      <c r="L182" s="15" t="s">
        <v>1341</v>
      </c>
      <c r="AS182" s="19" t="s">
        <v>3</v>
      </c>
      <c r="AT182" s="19" t="s">
        <v>302</v>
      </c>
    </row>
    <row r="183" spans="1:46" ht="16.5">
      <c r="A183" s="16">
        <v>264</v>
      </c>
      <c r="B183" s="17">
        <v>182</v>
      </c>
      <c r="C183" s="18" t="s">
        <v>1343</v>
      </c>
      <c r="D183" s="18" t="str">
        <f t="shared" si="10"/>
        <v xml:space="preserve"> MO, Napa Valley, Blankiet Estate</v>
      </c>
      <c r="E183" s="19" t="s">
        <v>296</v>
      </c>
      <c r="F183" s="20" t="s">
        <v>16</v>
      </c>
      <c r="G183" s="15" t="str">
        <f t="shared" si="7"/>
        <v>CHF 660-840</v>
      </c>
      <c r="H183" s="43">
        <v>0</v>
      </c>
      <c r="J183" s="15" t="s">
        <v>1181</v>
      </c>
      <c r="K183" s="15" t="s">
        <v>1219</v>
      </c>
      <c r="L183" s="15" t="s">
        <v>1341</v>
      </c>
      <c r="AS183" s="19" t="s">
        <v>3</v>
      </c>
      <c r="AT183" s="19" t="s">
        <v>304</v>
      </c>
    </row>
    <row r="184" spans="1:46" ht="16.5">
      <c r="A184" s="16">
        <v>264</v>
      </c>
      <c r="B184" s="17">
        <v>183</v>
      </c>
      <c r="C184" s="18" t="s">
        <v>1343</v>
      </c>
      <c r="D184" s="18" t="str">
        <f t="shared" si="10"/>
        <v xml:space="preserve"> MO, Napa Valley, Blankiet Estate</v>
      </c>
      <c r="E184" s="19" t="s">
        <v>305</v>
      </c>
      <c r="F184" s="20" t="s">
        <v>16</v>
      </c>
      <c r="G184" s="15" t="str">
        <f t="shared" si="7"/>
        <v>CHF 660-840</v>
      </c>
      <c r="H184" s="43">
        <v>0</v>
      </c>
      <c r="J184" s="15" t="s">
        <v>1181</v>
      </c>
      <c r="K184" s="15" t="s">
        <v>1219</v>
      </c>
      <c r="L184" s="15" t="s">
        <v>1341</v>
      </c>
      <c r="AS184" s="19" t="s">
        <v>3</v>
      </c>
      <c r="AT184" s="19" t="s">
        <v>304</v>
      </c>
    </row>
    <row r="185" spans="1:46" ht="16.5">
      <c r="A185" s="16">
        <v>264</v>
      </c>
      <c r="B185" s="17">
        <v>184</v>
      </c>
      <c r="C185" s="18" t="s">
        <v>1344</v>
      </c>
      <c r="D185" s="18" t="str">
        <f t="shared" si="10"/>
        <v xml:space="preserve"> MO, Napa Valley, Blankiet Estate</v>
      </c>
      <c r="E185" s="19" t="s">
        <v>307</v>
      </c>
      <c r="F185" s="20" t="s">
        <v>16</v>
      </c>
      <c r="G185" s="15" t="str">
        <f t="shared" si="7"/>
        <v>CHF 900-1200</v>
      </c>
      <c r="H185" s="43">
        <v>0</v>
      </c>
      <c r="J185" s="15" t="s">
        <v>1181</v>
      </c>
      <c r="K185" s="15" t="s">
        <v>1233</v>
      </c>
      <c r="L185" s="15" t="s">
        <v>1346</v>
      </c>
      <c r="AS185" s="19" t="s">
        <v>3</v>
      </c>
      <c r="AT185" s="19" t="s">
        <v>100</v>
      </c>
    </row>
    <row r="186" spans="1:46" ht="16.5">
      <c r="A186" s="16">
        <v>264</v>
      </c>
      <c r="B186" s="17">
        <v>185</v>
      </c>
      <c r="C186" s="18" t="s">
        <v>1345</v>
      </c>
      <c r="D186" s="18" t="str">
        <f t="shared" si="10"/>
        <v xml:space="preserve"> MO, Sonoma County, Vérité Wines</v>
      </c>
      <c r="E186" s="19" t="s">
        <v>309</v>
      </c>
      <c r="F186" s="20" t="s">
        <v>16</v>
      </c>
      <c r="G186" s="15" t="str">
        <f t="shared" si="7"/>
        <v>CHF 1800-2400</v>
      </c>
      <c r="H186" s="43">
        <v>0</v>
      </c>
      <c r="J186" s="15" t="s">
        <v>1181</v>
      </c>
      <c r="K186" s="15" t="s">
        <v>1233</v>
      </c>
      <c r="L186" s="15" t="s">
        <v>1346</v>
      </c>
      <c r="AS186" s="19" t="s">
        <v>3</v>
      </c>
      <c r="AT186" s="19" t="s">
        <v>21</v>
      </c>
    </row>
    <row r="187" spans="1:46" ht="16.5">
      <c r="A187" s="16">
        <v>264</v>
      </c>
      <c r="B187" s="17">
        <v>186</v>
      </c>
      <c r="C187" s="18" t="s">
        <v>1347</v>
      </c>
      <c r="D187" s="18" t="str">
        <f t="shared" si="10"/>
        <v xml:space="preserve"> MO, Sonoma County, Vérité Wines</v>
      </c>
      <c r="E187" s="19" t="s">
        <v>309</v>
      </c>
      <c r="F187" s="20" t="s">
        <v>16</v>
      </c>
      <c r="G187" s="15" t="str">
        <f t="shared" si="7"/>
        <v>CHF 1800-2400</v>
      </c>
      <c r="H187" s="43">
        <v>0</v>
      </c>
      <c r="J187" s="15" t="s">
        <v>1181</v>
      </c>
      <c r="K187" s="15" t="s">
        <v>1233</v>
      </c>
      <c r="L187" s="15" t="s">
        <v>1346</v>
      </c>
      <c r="AS187" s="19" t="s">
        <v>3</v>
      </c>
      <c r="AT187" s="19" t="s">
        <v>21</v>
      </c>
    </row>
    <row r="188" spans="1:46" ht="16.5">
      <c r="A188" s="16">
        <v>264</v>
      </c>
      <c r="B188" s="17">
        <v>187</v>
      </c>
      <c r="C188" s="18" t="s">
        <v>1348</v>
      </c>
      <c r="D188" s="18" t="str">
        <f t="shared" si="10"/>
        <v xml:space="preserve"> MO, Sonoma County, Vérité Wines</v>
      </c>
      <c r="E188" s="19" t="s">
        <v>312</v>
      </c>
      <c r="F188" s="20" t="s">
        <v>16</v>
      </c>
      <c r="G188" s="15" t="str">
        <f t="shared" si="7"/>
        <v>CHF 1800-2400</v>
      </c>
      <c r="H188" s="43">
        <v>0</v>
      </c>
      <c r="J188" s="15" t="s">
        <v>1181</v>
      </c>
      <c r="K188" s="15" t="s">
        <v>1219</v>
      </c>
      <c r="L188" s="15" t="s">
        <v>1350</v>
      </c>
      <c r="AS188" s="19" t="s">
        <v>3</v>
      </c>
      <c r="AT188" s="19" t="s">
        <v>21</v>
      </c>
    </row>
    <row r="189" spans="1:46" ht="16.5">
      <c r="A189" s="16">
        <v>264</v>
      </c>
      <c r="B189" s="17">
        <v>188</v>
      </c>
      <c r="C189" s="18" t="s">
        <v>1349</v>
      </c>
      <c r="D189" s="18" t="str">
        <f t="shared" si="10"/>
        <v xml:space="preserve"> MO, Napa Valley, Continuum</v>
      </c>
      <c r="E189" s="19" t="s">
        <v>314</v>
      </c>
      <c r="F189" s="20" t="s">
        <v>16</v>
      </c>
      <c r="G189" s="15" t="str">
        <f t="shared" si="7"/>
        <v xml:space="preserve">CHF 1500-2000 </v>
      </c>
      <c r="H189" s="43">
        <v>0</v>
      </c>
      <c r="J189" s="15" t="s">
        <v>1181</v>
      </c>
      <c r="K189" s="15" t="s">
        <v>1275</v>
      </c>
      <c r="L189" s="15" t="s">
        <v>1352</v>
      </c>
      <c r="AS189" s="19" t="s">
        <v>3</v>
      </c>
      <c r="AT189" s="19" t="s">
        <v>315</v>
      </c>
    </row>
    <row r="190" spans="1:46" ht="16.5">
      <c r="A190" s="16">
        <v>264</v>
      </c>
      <c r="B190" s="17">
        <v>189</v>
      </c>
      <c r="C190" s="18" t="s">
        <v>1351</v>
      </c>
      <c r="D190" s="18" t="str">
        <f t="shared" si="10"/>
        <v xml:space="preserve"> MO, Sonoma Valley, Fisher Vineyards</v>
      </c>
      <c r="E190" s="19" t="s">
        <v>316</v>
      </c>
      <c r="F190" s="20" t="s">
        <v>16</v>
      </c>
      <c r="G190" s="15" t="str">
        <f t="shared" si="7"/>
        <v>CHF 300-500</v>
      </c>
      <c r="H190" s="43">
        <v>0</v>
      </c>
      <c r="J190" s="15" t="s">
        <v>1185</v>
      </c>
      <c r="K190" s="15" t="s">
        <v>1186</v>
      </c>
      <c r="L190" s="15" t="s">
        <v>1193</v>
      </c>
      <c r="M190" s="15" t="s">
        <v>1354</v>
      </c>
      <c r="AS190" s="19" t="s">
        <v>3</v>
      </c>
      <c r="AT190" s="19" t="s">
        <v>197</v>
      </c>
    </row>
    <row r="191" spans="1:46" ht="16.5">
      <c r="A191" s="16">
        <v>264</v>
      </c>
      <c r="B191" s="17">
        <v>190</v>
      </c>
      <c r="C191" s="18" t="s">
        <v>1353</v>
      </c>
      <c r="D191" s="18" t="str">
        <f>J190&amp;","&amp;K190&amp;","&amp;L190&amp;","&amp;M190</f>
        <v xml:space="preserve"> AC/MO, Côte de Beaune, 1er cru, Domaine Taupenot-Merme</v>
      </c>
      <c r="E191" s="19" t="s">
        <v>317</v>
      </c>
      <c r="F191" s="20" t="s">
        <v>16</v>
      </c>
      <c r="G191" s="15" t="str">
        <f t="shared" si="7"/>
        <v>CHF 200-300</v>
      </c>
      <c r="H191" s="43">
        <v>0</v>
      </c>
      <c r="J191" s="15" t="s">
        <v>1185</v>
      </c>
      <c r="K191" s="15" t="s">
        <v>1186</v>
      </c>
      <c r="L191" s="15" t="s">
        <v>1195</v>
      </c>
      <c r="M191" s="15" t="s">
        <v>1354</v>
      </c>
      <c r="AS191" s="19" t="s">
        <v>3</v>
      </c>
      <c r="AT191" s="19" t="s">
        <v>318</v>
      </c>
    </row>
    <row r="192" spans="1:46" ht="16.5">
      <c r="A192" s="16">
        <v>264</v>
      </c>
      <c r="B192" s="17">
        <v>191</v>
      </c>
      <c r="C192" s="18" t="s">
        <v>1355</v>
      </c>
      <c r="D192" s="18" t="str">
        <f>J191&amp;","&amp;K191&amp;","&amp;L191&amp;","&amp;M191</f>
        <v xml:space="preserve"> AC/MO, Côte de Beaune, Grand cru, Domaine Taupenot-Merme</v>
      </c>
      <c r="E192" s="19" t="s">
        <v>319</v>
      </c>
      <c r="F192" s="20" t="s">
        <v>16</v>
      </c>
      <c r="G192" s="15" t="str">
        <f t="shared" si="7"/>
        <v>CHF 360-480</v>
      </c>
      <c r="H192" s="43">
        <v>0</v>
      </c>
      <c r="J192" s="15" t="s">
        <v>1140</v>
      </c>
      <c r="K192" s="15" t="s">
        <v>1159</v>
      </c>
      <c r="L192" s="15" t="s">
        <v>1285</v>
      </c>
      <c r="AS192" s="19" t="s">
        <v>3</v>
      </c>
      <c r="AT192" s="19" t="s">
        <v>298</v>
      </c>
    </row>
    <row r="193" spans="1:46" ht="16.5">
      <c r="A193" s="16">
        <v>264</v>
      </c>
      <c r="B193" s="17">
        <v>192</v>
      </c>
      <c r="C193" s="18" t="s">
        <v>1356</v>
      </c>
      <c r="D193" s="18" t="str">
        <f t="shared" ref="D193:D227" si="11">J192&amp;","&amp;K192&amp;","&amp;L192</f>
        <v xml:space="preserve"> AC/MC, St. Emilion, grand cru classé</v>
      </c>
      <c r="E193" s="19" t="s">
        <v>1</v>
      </c>
      <c r="F193" s="20" t="s">
        <v>2</v>
      </c>
      <c r="G193" s="15" t="str">
        <f t="shared" si="7"/>
        <v>CHF 600-840</v>
      </c>
      <c r="H193" s="43">
        <v>0</v>
      </c>
      <c r="J193" s="15" t="s">
        <v>1140</v>
      </c>
      <c r="K193" s="15" t="s">
        <v>1358</v>
      </c>
      <c r="L193" s="15" t="s">
        <v>1359</v>
      </c>
      <c r="AS193" s="19" t="s">
        <v>3</v>
      </c>
      <c r="AT193" s="19" t="s">
        <v>259</v>
      </c>
    </row>
    <row r="194" spans="1:46" ht="16.5">
      <c r="A194" s="16">
        <v>264</v>
      </c>
      <c r="B194" s="17">
        <v>193</v>
      </c>
      <c r="C194" s="18" t="s">
        <v>1357</v>
      </c>
      <c r="D194" s="18" t="str">
        <f t="shared" si="11"/>
        <v xml:space="preserve"> AC/MC, Vin de table français, J. L. Thunevin</v>
      </c>
      <c r="E194" s="19" t="s">
        <v>219</v>
      </c>
      <c r="F194" s="20" t="s">
        <v>16</v>
      </c>
      <c r="G194" s="15" t="str">
        <f t="shared" ref="G194:G257" si="12">AS194&amp;" "&amp;AT194</f>
        <v>CHF 360-480</v>
      </c>
      <c r="H194" s="43">
        <v>0</v>
      </c>
      <c r="J194" s="15" t="s">
        <v>1177</v>
      </c>
      <c r="K194" s="15" t="s">
        <v>1253</v>
      </c>
      <c r="L194" s="15" t="s">
        <v>1361</v>
      </c>
      <c r="AS194" s="19" t="s">
        <v>3</v>
      </c>
      <c r="AT194" s="19" t="s">
        <v>298</v>
      </c>
    </row>
    <row r="195" spans="1:46" ht="16.5">
      <c r="A195" s="16">
        <v>264</v>
      </c>
      <c r="B195" s="17">
        <v>194</v>
      </c>
      <c r="C195" s="18" t="s">
        <v>1360</v>
      </c>
      <c r="D195" s="18" t="str">
        <f t="shared" si="11"/>
        <v xml:space="preserve"> MO/DOC, Toscana, Castello del Terriccio</v>
      </c>
      <c r="E195" s="19" t="s">
        <v>322</v>
      </c>
      <c r="F195" s="20" t="s">
        <v>16</v>
      </c>
      <c r="G195" s="15" t="str">
        <f t="shared" si="12"/>
        <v>CHF 450-600</v>
      </c>
      <c r="H195" s="43">
        <v>0</v>
      </c>
      <c r="J195" s="15" t="s">
        <v>1257</v>
      </c>
      <c r="K195" s="15" t="s">
        <v>1253</v>
      </c>
      <c r="L195" s="15" t="s">
        <v>1363</v>
      </c>
      <c r="AS195" s="19" t="s">
        <v>3</v>
      </c>
      <c r="AT195" s="19" t="s">
        <v>104</v>
      </c>
    </row>
    <row r="196" spans="1:46" ht="16.5">
      <c r="A196" s="16">
        <v>264</v>
      </c>
      <c r="B196" s="17">
        <v>195</v>
      </c>
      <c r="C196" s="18" t="s">
        <v>1362</v>
      </c>
      <c r="D196" s="18" t="str">
        <f t="shared" si="11"/>
        <v xml:space="preserve"> MO/IGT, Toscana, Tua Rita</v>
      </c>
      <c r="E196" s="19" t="s">
        <v>324</v>
      </c>
      <c r="F196" s="20" t="s">
        <v>16</v>
      </c>
      <c r="G196" s="15" t="str">
        <f t="shared" si="12"/>
        <v>CHF 400-600</v>
      </c>
      <c r="H196" s="43">
        <v>0</v>
      </c>
      <c r="J196" s="15" t="s">
        <v>1257</v>
      </c>
      <c r="K196" s="15" t="s">
        <v>1178</v>
      </c>
      <c r="L196" s="15" t="s">
        <v>1365</v>
      </c>
      <c r="AS196" s="19" t="s">
        <v>3</v>
      </c>
      <c r="AT196" s="19" t="s">
        <v>61</v>
      </c>
    </row>
    <row r="197" spans="1:46" ht="16.5">
      <c r="A197" s="16">
        <v>264</v>
      </c>
      <c r="B197" s="17">
        <v>196</v>
      </c>
      <c r="C197" s="18" t="s">
        <v>1364</v>
      </c>
      <c r="D197" s="18" t="str">
        <f t="shared" si="11"/>
        <v xml:space="preserve"> MO/IGT, Bolgheri, Azienda Le Macchiole</v>
      </c>
      <c r="E197" s="19" t="s">
        <v>326</v>
      </c>
      <c r="F197" s="20" t="s">
        <v>16</v>
      </c>
      <c r="G197" s="15" t="str">
        <f t="shared" si="12"/>
        <v>CHF 210-300</v>
      </c>
      <c r="H197" s="43">
        <v>0</v>
      </c>
      <c r="J197" s="15" t="s">
        <v>1257</v>
      </c>
      <c r="K197" s="15" t="s">
        <v>1178</v>
      </c>
      <c r="L197" s="15" t="s">
        <v>1365</v>
      </c>
      <c r="AS197" s="19" t="s">
        <v>3</v>
      </c>
      <c r="AT197" s="19" t="s">
        <v>327</v>
      </c>
    </row>
    <row r="198" spans="1:46" ht="16.5">
      <c r="A198" s="16">
        <v>264</v>
      </c>
      <c r="B198" s="17">
        <v>197</v>
      </c>
      <c r="C198" s="18" t="s">
        <v>1364</v>
      </c>
      <c r="D198" s="18" t="str">
        <f t="shared" si="11"/>
        <v xml:space="preserve"> MO/IGT, Bolgheri, Azienda Le Macchiole</v>
      </c>
      <c r="E198" s="19" t="s">
        <v>328</v>
      </c>
      <c r="F198" s="20" t="s">
        <v>16</v>
      </c>
      <c r="G198" s="15" t="str">
        <f t="shared" si="12"/>
        <v>CHF 420-600</v>
      </c>
      <c r="H198" s="43">
        <v>0</v>
      </c>
      <c r="J198" s="15" t="s">
        <v>1257</v>
      </c>
      <c r="K198" s="15" t="s">
        <v>1178</v>
      </c>
      <c r="L198" s="15" t="s">
        <v>1365</v>
      </c>
      <c r="AS198" s="19" t="s">
        <v>3</v>
      </c>
      <c r="AT198" s="19" t="s">
        <v>329</v>
      </c>
    </row>
    <row r="199" spans="1:46" ht="16.5">
      <c r="A199" s="16">
        <v>264</v>
      </c>
      <c r="B199" s="17">
        <v>198</v>
      </c>
      <c r="C199" s="18" t="s">
        <v>1364</v>
      </c>
      <c r="D199" s="18" t="str">
        <f t="shared" si="11"/>
        <v xml:space="preserve"> MO/IGT, Bolgheri, Azienda Le Macchiole</v>
      </c>
      <c r="E199" s="19" t="s">
        <v>328</v>
      </c>
      <c r="F199" s="20" t="s">
        <v>16</v>
      </c>
      <c r="G199" s="15" t="str">
        <f t="shared" si="12"/>
        <v>CHF 420-600</v>
      </c>
      <c r="H199" s="43">
        <v>0</v>
      </c>
      <c r="J199" s="15" t="s">
        <v>1257</v>
      </c>
      <c r="K199" s="15" t="s">
        <v>1367</v>
      </c>
      <c r="L199" s="15" t="s">
        <v>1368</v>
      </c>
      <c r="AS199" s="19" t="s">
        <v>3</v>
      </c>
      <c r="AT199" s="19" t="s">
        <v>329</v>
      </c>
    </row>
    <row r="200" spans="1:46" ht="16.5">
      <c r="A200" s="16">
        <v>264</v>
      </c>
      <c r="B200" s="17">
        <v>199</v>
      </c>
      <c r="C200" s="18" t="s">
        <v>1366</v>
      </c>
      <c r="D200" s="18" t="str">
        <f t="shared" si="11"/>
        <v xml:space="preserve"> MO/IGT, Calabria, Terre di Balbia</v>
      </c>
      <c r="E200" s="19" t="s">
        <v>331</v>
      </c>
      <c r="F200" s="20" t="s">
        <v>16</v>
      </c>
      <c r="G200" s="15" t="str">
        <f t="shared" si="12"/>
        <v>CHF 100-150</v>
      </c>
      <c r="H200" s="43">
        <v>0</v>
      </c>
      <c r="J200" s="15" t="s">
        <v>1140</v>
      </c>
      <c r="K200" s="15" t="s">
        <v>1159</v>
      </c>
      <c r="L200" s="15" t="s">
        <v>1165</v>
      </c>
      <c r="AS200" s="19" t="s">
        <v>3</v>
      </c>
      <c r="AT200" s="19" t="s">
        <v>332</v>
      </c>
    </row>
    <row r="201" spans="1:46" ht="16.5">
      <c r="A201" s="16">
        <v>264</v>
      </c>
      <c r="B201" s="17">
        <v>200</v>
      </c>
      <c r="C201" s="18" t="s">
        <v>1369</v>
      </c>
      <c r="D201" s="18" t="str">
        <f t="shared" si="11"/>
        <v xml:space="preserve"> AC/MC, St. Emilion, grand cru</v>
      </c>
      <c r="E201" s="19" t="s">
        <v>267</v>
      </c>
      <c r="F201" s="20" t="s">
        <v>16</v>
      </c>
      <c r="G201" s="15" t="str">
        <f t="shared" si="12"/>
        <v>CHF 240-330</v>
      </c>
      <c r="H201" s="43">
        <v>0</v>
      </c>
      <c r="J201" s="15" t="s">
        <v>1140</v>
      </c>
      <c r="K201" s="15" t="s">
        <v>1141</v>
      </c>
      <c r="L201" s="15" t="s">
        <v>1288</v>
      </c>
      <c r="AS201" s="19" t="s">
        <v>3</v>
      </c>
      <c r="AT201" s="19" t="s">
        <v>334</v>
      </c>
    </row>
    <row r="202" spans="1:46" ht="16.5">
      <c r="A202" s="16">
        <v>264</v>
      </c>
      <c r="B202" s="17">
        <v>201</v>
      </c>
      <c r="C202" s="18" t="s">
        <v>1139</v>
      </c>
      <c r="D202" s="18" t="str">
        <f t="shared" si="11"/>
        <v xml:space="preserve"> AC/MC, Margaux, 1er grand cru classé  </v>
      </c>
      <c r="E202" s="19" t="s">
        <v>335</v>
      </c>
      <c r="F202" s="20" t="s">
        <v>16</v>
      </c>
      <c r="G202" s="15" t="str">
        <f t="shared" si="12"/>
        <v>CHF 450-600</v>
      </c>
      <c r="H202" s="43">
        <v>0</v>
      </c>
      <c r="J202" s="15" t="s">
        <v>1140</v>
      </c>
      <c r="K202" s="15" t="s">
        <v>1141</v>
      </c>
      <c r="L202" s="15" t="s">
        <v>1288</v>
      </c>
      <c r="AS202" s="19" t="s">
        <v>3</v>
      </c>
      <c r="AT202" s="19" t="s">
        <v>104</v>
      </c>
    </row>
    <row r="203" spans="1:46" ht="16.5">
      <c r="A203" s="16">
        <v>264</v>
      </c>
      <c r="B203" s="17">
        <v>202</v>
      </c>
      <c r="C203" s="18" t="s">
        <v>1139</v>
      </c>
      <c r="D203" s="18" t="str">
        <f t="shared" si="11"/>
        <v xml:space="preserve"> AC/MC, Margaux, 1er grand cru classé  </v>
      </c>
      <c r="E203" s="19" t="s">
        <v>336</v>
      </c>
      <c r="F203" s="20" t="s">
        <v>16</v>
      </c>
      <c r="G203" s="15" t="str">
        <f t="shared" si="12"/>
        <v>CHF 300-400</v>
      </c>
      <c r="H203" s="43">
        <v>0</v>
      </c>
      <c r="J203" s="15" t="s">
        <v>1140</v>
      </c>
      <c r="K203" s="15" t="s">
        <v>1141</v>
      </c>
      <c r="L203" s="15" t="s">
        <v>1288</v>
      </c>
      <c r="AS203" s="19" t="s">
        <v>3</v>
      </c>
      <c r="AT203" s="19" t="s">
        <v>87</v>
      </c>
    </row>
    <row r="204" spans="1:46" ht="16.5">
      <c r="A204" s="16">
        <v>264</v>
      </c>
      <c r="B204" s="17">
        <v>203</v>
      </c>
      <c r="C204" s="18" t="s">
        <v>1139</v>
      </c>
      <c r="D204" s="18" t="str">
        <f t="shared" si="11"/>
        <v xml:space="preserve"> AC/MC, Margaux, 1er grand cru classé  </v>
      </c>
      <c r="E204" s="19" t="s">
        <v>337</v>
      </c>
      <c r="F204" s="20" t="s">
        <v>16</v>
      </c>
      <c r="G204" s="15" t="str">
        <f t="shared" si="12"/>
        <v>CHF 1200-1600</v>
      </c>
      <c r="H204" s="43">
        <v>0</v>
      </c>
      <c r="J204" s="15" t="s">
        <v>1140</v>
      </c>
      <c r="K204" s="15" t="s">
        <v>1141</v>
      </c>
      <c r="L204" s="15" t="s">
        <v>1288</v>
      </c>
      <c r="AS204" s="19" t="s">
        <v>3</v>
      </c>
      <c r="AT204" s="19" t="s">
        <v>82</v>
      </c>
    </row>
    <row r="205" spans="1:46" ht="16.5">
      <c r="A205" s="16">
        <v>264</v>
      </c>
      <c r="B205" s="17">
        <v>204</v>
      </c>
      <c r="C205" s="18" t="s">
        <v>1139</v>
      </c>
      <c r="D205" s="18" t="str">
        <f t="shared" si="11"/>
        <v xml:space="preserve"> AC/MC, Margaux, 1er grand cru classé  </v>
      </c>
      <c r="E205" s="19" t="s">
        <v>338</v>
      </c>
      <c r="F205" s="20" t="s">
        <v>16</v>
      </c>
      <c r="G205" s="15" t="str">
        <f t="shared" si="12"/>
        <v>CHF 1050-1350</v>
      </c>
      <c r="H205" s="43">
        <v>0</v>
      </c>
      <c r="J205" s="15" t="s">
        <v>1140</v>
      </c>
      <c r="K205" s="15" t="s">
        <v>1144</v>
      </c>
      <c r="L205" s="15" t="s">
        <v>1151</v>
      </c>
      <c r="AS205" s="19" t="s">
        <v>3</v>
      </c>
      <c r="AT205" s="19" t="s">
        <v>141</v>
      </c>
    </row>
    <row r="206" spans="1:46" ht="16.5">
      <c r="A206" s="16">
        <v>264</v>
      </c>
      <c r="B206" s="17">
        <v>205</v>
      </c>
      <c r="C206" s="18" t="s">
        <v>1370</v>
      </c>
      <c r="D206" s="18" t="str">
        <f t="shared" si="11"/>
        <v xml:space="preserve"> AC/MC, Pauillac, 2e grand cru classé</v>
      </c>
      <c r="E206" s="19" t="s">
        <v>340</v>
      </c>
      <c r="F206" s="20" t="s">
        <v>16</v>
      </c>
      <c r="G206" s="15" t="str">
        <f t="shared" si="12"/>
        <v>CHF 500-650</v>
      </c>
      <c r="H206" s="43">
        <v>0</v>
      </c>
      <c r="J206" s="15" t="s">
        <v>1140</v>
      </c>
      <c r="K206" s="15" t="s">
        <v>1144</v>
      </c>
      <c r="L206" s="15" t="s">
        <v>1151</v>
      </c>
      <c r="AS206" s="19" t="s">
        <v>3</v>
      </c>
      <c r="AT206" s="19" t="s">
        <v>341</v>
      </c>
    </row>
    <row r="207" spans="1:46" ht="16.5">
      <c r="A207" s="16">
        <v>264</v>
      </c>
      <c r="B207" s="17">
        <v>206</v>
      </c>
      <c r="C207" s="18" t="s">
        <v>1370</v>
      </c>
      <c r="D207" s="18" t="str">
        <f t="shared" si="11"/>
        <v xml:space="preserve"> AC/MC, Pauillac, 2e grand cru classé</v>
      </c>
      <c r="E207" s="19" t="s">
        <v>342</v>
      </c>
      <c r="F207" s="20" t="s">
        <v>16</v>
      </c>
      <c r="G207" s="15" t="str">
        <f t="shared" si="12"/>
        <v>CHF 600-780</v>
      </c>
      <c r="H207" s="43">
        <v>0</v>
      </c>
      <c r="J207" s="15" t="s">
        <v>1140</v>
      </c>
      <c r="K207" s="15" t="s">
        <v>1144</v>
      </c>
      <c r="L207" s="15" t="s">
        <v>1294</v>
      </c>
      <c r="AS207" s="19" t="s">
        <v>3</v>
      </c>
      <c r="AT207" s="19" t="s">
        <v>302</v>
      </c>
    </row>
    <row r="208" spans="1:46" ht="16.5">
      <c r="A208" s="16">
        <v>264</v>
      </c>
      <c r="B208" s="17">
        <v>207</v>
      </c>
      <c r="C208" s="18" t="s">
        <v>1293</v>
      </c>
      <c r="D208" s="18" t="str">
        <f t="shared" si="11"/>
        <v xml:space="preserve"> AC/MC, Pauillac, 5e grand cru classé</v>
      </c>
      <c r="E208" s="19" t="s">
        <v>343</v>
      </c>
      <c r="F208" s="20" t="s">
        <v>16</v>
      </c>
      <c r="G208" s="15" t="str">
        <f t="shared" si="12"/>
        <v>CHF 600-750</v>
      </c>
      <c r="H208" s="43">
        <v>0</v>
      </c>
      <c r="J208" s="15" t="s">
        <v>1140</v>
      </c>
      <c r="K208" s="15" t="s">
        <v>1144</v>
      </c>
      <c r="L208" s="15" t="s">
        <v>1142</v>
      </c>
      <c r="AS208" s="19" t="s">
        <v>3</v>
      </c>
      <c r="AT208" s="19" t="s">
        <v>344</v>
      </c>
    </row>
    <row r="209" spans="1:46" ht="16.5">
      <c r="A209" s="16">
        <v>264</v>
      </c>
      <c r="B209" s="17">
        <v>208</v>
      </c>
      <c r="C209" s="18" t="s">
        <v>1146</v>
      </c>
      <c r="D209" s="18" t="str">
        <f t="shared" si="11"/>
        <v xml:space="preserve"> AC/MC, Pauillac, 1er grand cru classé</v>
      </c>
      <c r="E209" s="19" t="s">
        <v>345</v>
      </c>
      <c r="F209" s="20" t="s">
        <v>16</v>
      </c>
      <c r="G209" s="15" t="str">
        <f t="shared" si="12"/>
        <v>CHF 650-800</v>
      </c>
      <c r="H209" s="43">
        <v>0</v>
      </c>
      <c r="J209" s="15" t="s">
        <v>1140</v>
      </c>
      <c r="K209" s="15" t="s">
        <v>1144</v>
      </c>
      <c r="L209" s="15" t="s">
        <v>1142</v>
      </c>
      <c r="AS209" s="19" t="s">
        <v>3</v>
      </c>
      <c r="AT209" s="19" t="s">
        <v>346</v>
      </c>
    </row>
    <row r="210" spans="1:46" ht="16.5">
      <c r="A210" s="16">
        <v>264</v>
      </c>
      <c r="B210" s="17">
        <v>209</v>
      </c>
      <c r="C210" s="18" t="s">
        <v>1145</v>
      </c>
      <c r="D210" s="18" t="str">
        <f t="shared" si="11"/>
        <v xml:space="preserve"> AC/MC, Pauillac, 1er grand cru classé</v>
      </c>
      <c r="E210" s="19" t="s">
        <v>347</v>
      </c>
      <c r="F210" s="20" t="s">
        <v>16</v>
      </c>
      <c r="G210" s="15" t="str">
        <f t="shared" si="12"/>
        <v>CHF 4200-6000</v>
      </c>
      <c r="H210" s="43">
        <v>0</v>
      </c>
      <c r="J210" s="15" t="s">
        <v>1140</v>
      </c>
      <c r="K210" s="15" t="s">
        <v>1144</v>
      </c>
      <c r="L210" s="15" t="s">
        <v>1142</v>
      </c>
      <c r="AS210" s="19" t="s">
        <v>3</v>
      </c>
      <c r="AT210" s="19" t="s">
        <v>348</v>
      </c>
    </row>
    <row r="211" spans="1:46" ht="16.5">
      <c r="A211" s="16">
        <v>264</v>
      </c>
      <c r="B211" s="17">
        <v>210</v>
      </c>
      <c r="C211" s="18" t="s">
        <v>1145</v>
      </c>
      <c r="D211" s="18" t="str">
        <f t="shared" si="11"/>
        <v xml:space="preserve"> AC/MC, Pauillac, 1er grand cru classé</v>
      </c>
      <c r="E211" s="19" t="s">
        <v>349</v>
      </c>
      <c r="F211" s="20" t="s">
        <v>16</v>
      </c>
      <c r="G211" s="15" t="str">
        <f t="shared" si="12"/>
        <v>CHF 4500-6000</v>
      </c>
      <c r="H211" s="43">
        <v>0</v>
      </c>
      <c r="J211" s="15" t="s">
        <v>1140</v>
      </c>
      <c r="K211" s="15" t="s">
        <v>1144</v>
      </c>
      <c r="L211" s="15" t="s">
        <v>1142</v>
      </c>
      <c r="AS211" s="19" t="s">
        <v>3</v>
      </c>
      <c r="AT211" s="19" t="s">
        <v>350</v>
      </c>
    </row>
    <row r="212" spans="1:46" ht="16.5">
      <c r="A212" s="16">
        <v>264</v>
      </c>
      <c r="B212" s="17">
        <v>211</v>
      </c>
      <c r="C212" s="18" t="s">
        <v>1145</v>
      </c>
      <c r="D212" s="18" t="str">
        <f t="shared" si="11"/>
        <v xml:space="preserve"> AC/MC, Pauillac, 1er grand cru classé</v>
      </c>
      <c r="E212" s="19" t="s">
        <v>351</v>
      </c>
      <c r="F212" s="20" t="s">
        <v>16</v>
      </c>
      <c r="G212" s="15" t="str">
        <f t="shared" si="12"/>
        <v>CHF 1300-1800</v>
      </c>
      <c r="H212" s="43">
        <v>0</v>
      </c>
      <c r="J212" s="15" t="s">
        <v>1140</v>
      </c>
      <c r="K212" s="15" t="s">
        <v>1144</v>
      </c>
      <c r="L212" s="15" t="s">
        <v>1142</v>
      </c>
      <c r="AS212" s="19" t="s">
        <v>3</v>
      </c>
      <c r="AT212" s="19" t="s">
        <v>352</v>
      </c>
    </row>
    <row r="213" spans="1:46" ht="16.5">
      <c r="A213" s="16">
        <v>264</v>
      </c>
      <c r="B213" s="17">
        <v>212</v>
      </c>
      <c r="C213" s="18" t="s">
        <v>1145</v>
      </c>
      <c r="D213" s="18" t="str">
        <f t="shared" si="11"/>
        <v xml:space="preserve"> AC/MC, Pauillac, 1er grand cru classé</v>
      </c>
      <c r="E213" s="19" t="s">
        <v>353</v>
      </c>
      <c r="F213" s="20" t="s">
        <v>16</v>
      </c>
      <c r="G213" s="15" t="str">
        <f t="shared" si="12"/>
        <v>CHF 800-1100</v>
      </c>
      <c r="H213" s="43">
        <v>0</v>
      </c>
      <c r="J213" s="15" t="s">
        <v>1140</v>
      </c>
      <c r="K213" s="15" t="s">
        <v>1144</v>
      </c>
      <c r="L213" s="15" t="s">
        <v>1142</v>
      </c>
      <c r="AS213" s="19" t="s">
        <v>3</v>
      </c>
      <c r="AT213" s="19" t="s">
        <v>246</v>
      </c>
    </row>
    <row r="214" spans="1:46" ht="16.5">
      <c r="A214" s="16">
        <v>264</v>
      </c>
      <c r="B214" s="17">
        <v>213</v>
      </c>
      <c r="C214" s="18" t="s">
        <v>1145</v>
      </c>
      <c r="D214" s="18" t="str">
        <f t="shared" si="11"/>
        <v xml:space="preserve"> AC/MC, Pauillac, 1er grand cru classé</v>
      </c>
      <c r="E214" s="19" t="s">
        <v>354</v>
      </c>
      <c r="F214" s="20" t="s">
        <v>16</v>
      </c>
      <c r="G214" s="15" t="str">
        <f t="shared" si="12"/>
        <v>CHF 1400-1800</v>
      </c>
      <c r="H214" s="43">
        <v>0</v>
      </c>
      <c r="J214" s="15" t="s">
        <v>1140</v>
      </c>
      <c r="K214" s="15" t="s">
        <v>1144</v>
      </c>
      <c r="L214" s="15" t="s">
        <v>1142</v>
      </c>
      <c r="AS214" s="19" t="s">
        <v>3</v>
      </c>
      <c r="AT214" s="19" t="s">
        <v>231</v>
      </c>
    </row>
    <row r="215" spans="1:46" ht="16.5">
      <c r="A215" s="16">
        <v>264</v>
      </c>
      <c r="B215" s="17">
        <v>214</v>
      </c>
      <c r="C215" s="18" t="s">
        <v>1143</v>
      </c>
      <c r="D215" s="18" t="str">
        <f t="shared" si="11"/>
        <v xml:space="preserve"> AC/MC, Pauillac, 1er grand cru classé</v>
      </c>
      <c r="E215" s="19" t="s">
        <v>355</v>
      </c>
      <c r="F215" s="20" t="s">
        <v>16</v>
      </c>
      <c r="G215" s="15" t="str">
        <f t="shared" si="12"/>
        <v>CHF 1200-1600</v>
      </c>
      <c r="H215" s="43">
        <v>0</v>
      </c>
      <c r="J215" s="15" t="s">
        <v>1140</v>
      </c>
      <c r="K215" s="15" t="s">
        <v>1144</v>
      </c>
      <c r="L215" s="15" t="s">
        <v>1142</v>
      </c>
      <c r="AS215" s="19" t="s">
        <v>3</v>
      </c>
      <c r="AT215" s="19" t="s">
        <v>82</v>
      </c>
    </row>
    <row r="216" spans="1:46" ht="16.5">
      <c r="A216" s="16">
        <v>264</v>
      </c>
      <c r="B216" s="17">
        <v>215</v>
      </c>
      <c r="C216" s="18" t="s">
        <v>1143</v>
      </c>
      <c r="D216" s="18" t="str">
        <f t="shared" si="11"/>
        <v xml:space="preserve"> AC/MC, Pauillac, 1er grand cru classé</v>
      </c>
      <c r="E216" s="19" t="s">
        <v>356</v>
      </c>
      <c r="F216" s="20" t="s">
        <v>16</v>
      </c>
      <c r="G216" s="15" t="str">
        <f t="shared" si="12"/>
        <v>CHF 350-450</v>
      </c>
      <c r="H216" s="43">
        <v>0</v>
      </c>
      <c r="J216" s="15" t="s">
        <v>1140</v>
      </c>
      <c r="K216" s="15" t="s">
        <v>1144</v>
      </c>
      <c r="L216" s="15" t="s">
        <v>1142</v>
      </c>
      <c r="AS216" s="19" t="s">
        <v>3</v>
      </c>
      <c r="AT216" s="19" t="s">
        <v>357</v>
      </c>
    </row>
    <row r="217" spans="1:46" ht="16.5">
      <c r="A217" s="16">
        <v>264</v>
      </c>
      <c r="B217" s="17">
        <v>216</v>
      </c>
      <c r="C217" s="18" t="s">
        <v>1143</v>
      </c>
      <c r="D217" s="18" t="str">
        <f t="shared" si="11"/>
        <v xml:space="preserve"> AC/MC, Pauillac, 1er grand cru classé</v>
      </c>
      <c r="E217" s="19" t="s">
        <v>187</v>
      </c>
      <c r="F217" s="20" t="s">
        <v>16</v>
      </c>
      <c r="G217" s="15" t="str">
        <f t="shared" si="12"/>
        <v>CHF 2400-3000</v>
      </c>
      <c r="H217" s="43">
        <v>0</v>
      </c>
      <c r="J217" s="15" t="s">
        <v>1140</v>
      </c>
      <c r="K217" s="15" t="s">
        <v>1144</v>
      </c>
      <c r="L217" s="15" t="s">
        <v>1142</v>
      </c>
      <c r="AS217" s="19" t="s">
        <v>3</v>
      </c>
      <c r="AT217" s="19" t="s">
        <v>26</v>
      </c>
    </row>
    <row r="218" spans="1:46" ht="16.5">
      <c r="A218" s="16">
        <v>264</v>
      </c>
      <c r="B218" s="17">
        <v>217</v>
      </c>
      <c r="C218" s="18" t="s">
        <v>1143</v>
      </c>
      <c r="D218" s="18" t="str">
        <f t="shared" si="11"/>
        <v xml:space="preserve"> AC/MC, Pauillac, 1er grand cru classé</v>
      </c>
      <c r="E218" s="19" t="s">
        <v>358</v>
      </c>
      <c r="F218" s="20" t="s">
        <v>16</v>
      </c>
      <c r="G218" s="15" t="str">
        <f t="shared" si="12"/>
        <v>CHF 800-1200</v>
      </c>
      <c r="H218" s="43">
        <v>0</v>
      </c>
      <c r="J218" s="15" t="s">
        <v>1140</v>
      </c>
      <c r="K218" s="15" t="s">
        <v>1148</v>
      </c>
      <c r="L218" s="15" t="s">
        <v>1149</v>
      </c>
      <c r="AS218" s="19" t="s">
        <v>3</v>
      </c>
      <c r="AT218" s="19" t="s">
        <v>17</v>
      </c>
    </row>
    <row r="219" spans="1:46" ht="16.5">
      <c r="A219" s="16">
        <v>264</v>
      </c>
      <c r="B219" s="17">
        <v>218</v>
      </c>
      <c r="C219" s="18" t="s">
        <v>1311</v>
      </c>
      <c r="D219" s="18" t="str">
        <f t="shared" si="11"/>
        <v xml:space="preserve"> AC/MC, St. Julien, 2e grand cru classé </v>
      </c>
      <c r="E219" s="19" t="s">
        <v>359</v>
      </c>
      <c r="F219" s="20" t="s">
        <v>16</v>
      </c>
      <c r="G219" s="15" t="str">
        <f t="shared" si="12"/>
        <v>CHF 120-180</v>
      </c>
      <c r="H219" s="43">
        <v>0</v>
      </c>
      <c r="J219" s="15" t="s">
        <v>1140</v>
      </c>
      <c r="K219" s="15" t="s">
        <v>1153</v>
      </c>
      <c r="L219" s="15" t="s">
        <v>1151</v>
      </c>
      <c r="AS219" s="19" t="s">
        <v>3</v>
      </c>
      <c r="AT219" s="19" t="s">
        <v>360</v>
      </c>
    </row>
    <row r="220" spans="1:46" ht="16.5">
      <c r="A220" s="16">
        <v>264</v>
      </c>
      <c r="B220" s="17">
        <v>219</v>
      </c>
      <c r="C220" s="18" t="s">
        <v>1371</v>
      </c>
      <c r="D220" s="18" t="str">
        <f t="shared" si="11"/>
        <v xml:space="preserve"> AC/MC, St. Estèphe, 2e grand cru classé</v>
      </c>
      <c r="E220" s="19" t="s">
        <v>1073</v>
      </c>
      <c r="F220" s="20" t="s">
        <v>16</v>
      </c>
      <c r="G220" s="15" t="str">
        <f t="shared" si="12"/>
        <v>CHF 140-200</v>
      </c>
      <c r="H220" s="43">
        <v>0</v>
      </c>
      <c r="J220" s="15" t="s">
        <v>1140</v>
      </c>
      <c r="K220" s="15" t="s">
        <v>1302</v>
      </c>
      <c r="L220" s="15" t="s">
        <v>1142</v>
      </c>
      <c r="AS220" s="19" t="s">
        <v>3</v>
      </c>
      <c r="AT220" s="19" t="s">
        <v>362</v>
      </c>
    </row>
    <row r="221" spans="1:46" ht="16.5">
      <c r="A221" s="16">
        <v>264</v>
      </c>
      <c r="B221" s="17">
        <v>220</v>
      </c>
      <c r="C221" s="18" t="s">
        <v>1301</v>
      </c>
      <c r="D221" s="18" t="str">
        <f t="shared" si="11"/>
        <v xml:space="preserve"> AC/MC, Pessac-Léognan, 1er grand cru classé</v>
      </c>
      <c r="E221" s="19" t="s">
        <v>363</v>
      </c>
      <c r="F221" s="20" t="s">
        <v>16</v>
      </c>
      <c r="G221" s="15" t="str">
        <f t="shared" si="12"/>
        <v>CHF 800-1200</v>
      </c>
      <c r="H221" s="43">
        <v>0</v>
      </c>
      <c r="J221" s="15" t="s">
        <v>1140</v>
      </c>
      <c r="K221" s="15" t="s">
        <v>1302</v>
      </c>
      <c r="L221" s="15" t="s">
        <v>1142</v>
      </c>
      <c r="AS221" s="19" t="s">
        <v>3</v>
      </c>
      <c r="AT221" s="19" t="s">
        <v>17</v>
      </c>
    </row>
    <row r="222" spans="1:46" ht="16.5">
      <c r="A222" s="16">
        <v>264</v>
      </c>
      <c r="B222" s="17">
        <v>221</v>
      </c>
      <c r="C222" s="18" t="s">
        <v>1301</v>
      </c>
      <c r="D222" s="18" t="str">
        <f t="shared" si="11"/>
        <v xml:space="preserve"> AC/MC, Pessac-Léognan, 1er grand cru classé</v>
      </c>
      <c r="E222" s="19" t="s">
        <v>364</v>
      </c>
      <c r="F222" s="20" t="s">
        <v>16</v>
      </c>
      <c r="G222" s="15" t="str">
        <f t="shared" si="12"/>
        <v>CHF 900-1200</v>
      </c>
      <c r="H222" s="43">
        <v>0</v>
      </c>
      <c r="J222" s="15" t="s">
        <v>1140</v>
      </c>
      <c r="K222" s="15" t="s">
        <v>1302</v>
      </c>
      <c r="L222" s="15" t="s">
        <v>1142</v>
      </c>
      <c r="AS222" s="19" t="s">
        <v>3</v>
      </c>
      <c r="AT222" s="19" t="s">
        <v>100</v>
      </c>
    </row>
    <row r="223" spans="1:46" ht="16.5">
      <c r="A223" s="16">
        <v>264</v>
      </c>
      <c r="B223" s="17">
        <v>222</v>
      </c>
      <c r="C223" s="18" t="s">
        <v>1301</v>
      </c>
      <c r="D223" s="18" t="str">
        <f t="shared" si="11"/>
        <v xml:space="preserve"> AC/MC, Pessac-Léognan, 1er grand cru classé</v>
      </c>
      <c r="E223" s="19" t="s">
        <v>365</v>
      </c>
      <c r="F223" s="20" t="s">
        <v>16</v>
      </c>
      <c r="G223" s="15" t="str">
        <f t="shared" si="12"/>
        <v>CHF 1250-1600</v>
      </c>
      <c r="H223" s="43">
        <v>0</v>
      </c>
      <c r="J223" s="15" t="s">
        <v>1140</v>
      </c>
      <c r="K223" s="15" t="s">
        <v>1159</v>
      </c>
      <c r="L223" s="15" t="s">
        <v>1373</v>
      </c>
      <c r="AS223" s="19" t="s">
        <v>3</v>
      </c>
      <c r="AT223" s="19" t="s">
        <v>366</v>
      </c>
    </row>
    <row r="224" spans="1:46" ht="16.5">
      <c r="A224" s="16">
        <v>264</v>
      </c>
      <c r="B224" s="17">
        <v>223</v>
      </c>
      <c r="C224" s="18" t="s">
        <v>1372</v>
      </c>
      <c r="D224" s="18" t="str">
        <f t="shared" si="11"/>
        <v xml:space="preserve"> AC/MC, St. Emilion, grand cru  </v>
      </c>
      <c r="E224" s="19" t="s">
        <v>296</v>
      </c>
      <c r="F224" s="20" t="s">
        <v>16</v>
      </c>
      <c r="G224" s="15" t="str">
        <f t="shared" si="12"/>
        <v>CHF 240-360</v>
      </c>
      <c r="H224" s="43">
        <v>0</v>
      </c>
      <c r="J224" s="15" t="s">
        <v>1140</v>
      </c>
      <c r="K224" s="15" t="s">
        <v>1159</v>
      </c>
      <c r="L224" s="15" t="s">
        <v>1168</v>
      </c>
      <c r="AS224" s="19" t="s">
        <v>3</v>
      </c>
      <c r="AT224" s="19" t="s">
        <v>284</v>
      </c>
    </row>
    <row r="225" spans="1:46" ht="16.5">
      <c r="A225" s="16">
        <v>264</v>
      </c>
      <c r="B225" s="17">
        <v>224</v>
      </c>
      <c r="C225" s="18" t="s">
        <v>1167</v>
      </c>
      <c r="D225" s="18" t="str">
        <f t="shared" si="11"/>
        <v xml:space="preserve"> AC/MC, St. Emilion, 1er grand cru classé (A)</v>
      </c>
      <c r="E225" s="19" t="s">
        <v>368</v>
      </c>
      <c r="F225" s="20" t="s">
        <v>16</v>
      </c>
      <c r="G225" s="15" t="str">
        <f t="shared" si="12"/>
        <v>CHF 450-600</v>
      </c>
      <c r="H225" s="43">
        <v>0</v>
      </c>
      <c r="J225" s="15" t="s">
        <v>1140</v>
      </c>
      <c r="K225" s="15" t="s">
        <v>1170</v>
      </c>
      <c r="L225" s="15" t="s">
        <v>1172</v>
      </c>
      <c r="AS225" s="19" t="s">
        <v>3</v>
      </c>
      <c r="AT225" s="19" t="s">
        <v>104</v>
      </c>
    </row>
    <row r="226" spans="1:46" ht="16.5">
      <c r="A226" s="16">
        <v>264</v>
      </c>
      <c r="B226" s="17">
        <v>225</v>
      </c>
      <c r="C226" s="18" t="s">
        <v>1374</v>
      </c>
      <c r="D226" s="18" t="str">
        <f t="shared" si="11"/>
        <v xml:space="preserve"> AC/MC, Pomerol, grand cru exceptionnel</v>
      </c>
      <c r="E226" s="19" t="s">
        <v>83</v>
      </c>
      <c r="F226" s="20" t="s">
        <v>16</v>
      </c>
      <c r="G226" s="15" t="str">
        <f t="shared" si="12"/>
        <v>CHF 540-750</v>
      </c>
      <c r="H226" s="43">
        <v>0</v>
      </c>
      <c r="J226" s="15" t="s">
        <v>1140</v>
      </c>
      <c r="K226" s="15" t="s">
        <v>1170</v>
      </c>
      <c r="L226" s="15" t="s">
        <v>1172</v>
      </c>
      <c r="AS226" s="19" t="s">
        <v>3</v>
      </c>
      <c r="AT226" s="19" t="s">
        <v>370</v>
      </c>
    </row>
    <row r="227" spans="1:46" ht="16.5">
      <c r="A227" s="16">
        <v>264</v>
      </c>
      <c r="B227" s="17">
        <v>226</v>
      </c>
      <c r="C227" s="18" t="s">
        <v>1375</v>
      </c>
      <c r="D227" s="18" t="str">
        <f t="shared" si="11"/>
        <v xml:space="preserve"> AC/MC, Pomerol, grand cru exceptionnel</v>
      </c>
      <c r="E227" s="19" t="s">
        <v>83</v>
      </c>
      <c r="F227" s="20" t="s">
        <v>16</v>
      </c>
      <c r="G227" s="15" t="str">
        <f t="shared" si="12"/>
        <v>CHF 450-600</v>
      </c>
      <c r="H227" s="43">
        <v>0</v>
      </c>
      <c r="J227" s="15" t="s">
        <v>1317</v>
      </c>
      <c r="K227" s="15" t="s">
        <v>1377</v>
      </c>
      <c r="L227" s="15" t="s">
        <v>1378</v>
      </c>
      <c r="M227" s="15" t="s">
        <v>1379</v>
      </c>
      <c r="N227" s="15" t="s">
        <v>1317</v>
      </c>
      <c r="O227" s="15" t="s">
        <v>1318</v>
      </c>
      <c r="P227" s="15" t="s">
        <v>1380</v>
      </c>
      <c r="Q227" s="15" t="s">
        <v>1381</v>
      </c>
      <c r="R227" s="15" t="s">
        <v>1317</v>
      </c>
      <c r="S227" s="15" t="s">
        <v>1377</v>
      </c>
      <c r="T227" s="15" t="s">
        <v>1382</v>
      </c>
      <c r="U227" s="15" t="s">
        <v>1383</v>
      </c>
      <c r="V227" s="15" t="s">
        <v>1384</v>
      </c>
      <c r="W227" s="15" t="s">
        <v>1317</v>
      </c>
      <c r="X227" s="15" t="s">
        <v>1385</v>
      </c>
      <c r="Y227" s="15" t="s">
        <v>1386</v>
      </c>
      <c r="Z227" s="15" t="s">
        <v>1387</v>
      </c>
      <c r="AA227" s="15" t="s">
        <v>1317</v>
      </c>
      <c r="AB227" s="15" t="s">
        <v>1385</v>
      </c>
      <c r="AC227" s="15" t="s">
        <v>1388</v>
      </c>
      <c r="AS227" s="19" t="s">
        <v>3</v>
      </c>
      <c r="AT227" s="19" t="s">
        <v>104</v>
      </c>
    </row>
    <row r="228" spans="1:46" ht="16.5">
      <c r="A228" s="16">
        <v>264</v>
      </c>
      <c r="B228" s="17">
        <v>227</v>
      </c>
      <c r="C228" s="18" t="s">
        <v>1899</v>
      </c>
      <c r="D228" s="34" t="s">
        <v>1900</v>
      </c>
      <c r="E228" s="19" t="s">
        <v>377</v>
      </c>
      <c r="F228" s="20" t="s">
        <v>16</v>
      </c>
      <c r="G228" s="15" t="str">
        <f t="shared" si="12"/>
        <v>CHF 300-450</v>
      </c>
      <c r="H228" s="43">
        <v>0</v>
      </c>
      <c r="J228" s="15" t="s">
        <v>1317</v>
      </c>
      <c r="K228" s="15" t="s">
        <v>1318</v>
      </c>
      <c r="AS228" s="19" t="s">
        <v>3</v>
      </c>
      <c r="AT228" s="19" t="s">
        <v>378</v>
      </c>
    </row>
    <row r="229" spans="1:46" ht="16.5">
      <c r="A229" s="16">
        <v>264</v>
      </c>
      <c r="B229" s="17">
        <v>228</v>
      </c>
      <c r="C229" s="18" t="s">
        <v>1389</v>
      </c>
      <c r="D229" s="18" t="str">
        <f>J228&amp;","&amp;K228&amp;""&amp;L228</f>
        <v xml:space="preserve"> MO/DOCa, Ribera del Duero</v>
      </c>
      <c r="E229" s="19" t="s">
        <v>380</v>
      </c>
      <c r="F229" s="20" t="s">
        <v>16</v>
      </c>
      <c r="G229" s="15" t="str">
        <f t="shared" si="12"/>
        <v>CHF 240-330</v>
      </c>
      <c r="H229" s="43">
        <v>0</v>
      </c>
      <c r="J229" s="15" t="s">
        <v>1391</v>
      </c>
      <c r="K229" s="15" t="s">
        <v>1318</v>
      </c>
      <c r="L229" s="15" t="s">
        <v>1392</v>
      </c>
      <c r="AS229" s="19" t="s">
        <v>3</v>
      </c>
      <c r="AT229" s="19" t="s">
        <v>334</v>
      </c>
    </row>
    <row r="230" spans="1:46" ht="16.5">
      <c r="A230" s="16">
        <v>264</v>
      </c>
      <c r="B230" s="17">
        <v>229</v>
      </c>
      <c r="C230" s="18" t="s">
        <v>1390</v>
      </c>
      <c r="D230" s="18" t="str">
        <f t="shared" ref="D230:D264" si="13">J229&amp;","&amp;K229&amp;","&amp;L229</f>
        <v xml:space="preserve"> MO/DO, Ribera del Duero, Finca Villacreces</v>
      </c>
      <c r="E230" s="19" t="s">
        <v>382</v>
      </c>
      <c r="F230" s="20" t="s">
        <v>16</v>
      </c>
      <c r="G230" s="15" t="str">
        <f t="shared" si="12"/>
        <v>CHF 120-180</v>
      </c>
      <c r="H230" s="43">
        <v>0</v>
      </c>
      <c r="J230" s="15" t="s">
        <v>1391</v>
      </c>
      <c r="K230" s="15" t="s">
        <v>1318</v>
      </c>
      <c r="L230" s="15" t="s">
        <v>1392</v>
      </c>
      <c r="AS230" s="19" t="s">
        <v>3</v>
      </c>
      <c r="AT230" s="19" t="s">
        <v>360</v>
      </c>
    </row>
    <row r="231" spans="1:46" ht="16.5">
      <c r="A231" s="16">
        <v>264</v>
      </c>
      <c r="B231" s="17">
        <v>230</v>
      </c>
      <c r="C231" s="18" t="s">
        <v>1390</v>
      </c>
      <c r="D231" s="18" t="str">
        <f t="shared" si="13"/>
        <v xml:space="preserve"> MO/DO, Ribera del Duero, Finca Villacreces</v>
      </c>
      <c r="E231" s="19" t="s">
        <v>383</v>
      </c>
      <c r="F231" s="20" t="s">
        <v>2</v>
      </c>
      <c r="G231" s="15" t="str">
        <f t="shared" si="12"/>
        <v>CHF 120-180</v>
      </c>
      <c r="H231" s="43">
        <v>0</v>
      </c>
      <c r="J231" s="15" t="s">
        <v>1391</v>
      </c>
      <c r="K231" s="15" t="s">
        <v>1318</v>
      </c>
      <c r="L231" s="15" t="s">
        <v>1392</v>
      </c>
      <c r="AS231" s="19" t="s">
        <v>3</v>
      </c>
      <c r="AT231" s="19" t="s">
        <v>360</v>
      </c>
    </row>
    <row r="232" spans="1:46" ht="16.5">
      <c r="A232" s="16">
        <v>264</v>
      </c>
      <c r="B232" s="17">
        <v>231</v>
      </c>
      <c r="C232" s="18" t="s">
        <v>1390</v>
      </c>
      <c r="D232" s="18" t="str">
        <f t="shared" si="13"/>
        <v xml:space="preserve"> MO/DO, Ribera del Duero, Finca Villacreces</v>
      </c>
      <c r="E232" s="19" t="s">
        <v>383</v>
      </c>
      <c r="F232" s="20" t="s">
        <v>2</v>
      </c>
      <c r="G232" s="15" t="str">
        <f t="shared" si="12"/>
        <v>CHF 120-180</v>
      </c>
      <c r="H232" s="43">
        <v>0</v>
      </c>
      <c r="J232" s="15" t="s">
        <v>1317</v>
      </c>
      <c r="K232" s="15" t="s">
        <v>1394</v>
      </c>
      <c r="L232" s="15" t="s">
        <v>1395</v>
      </c>
      <c r="AS232" s="19" t="s">
        <v>3</v>
      </c>
      <c r="AT232" s="19" t="s">
        <v>360</v>
      </c>
    </row>
    <row r="233" spans="1:46" ht="16.5">
      <c r="A233" s="16">
        <v>264</v>
      </c>
      <c r="B233" s="17">
        <v>232</v>
      </c>
      <c r="C233" s="18" t="s">
        <v>1393</v>
      </c>
      <c r="D233" s="18" t="str">
        <f t="shared" si="13"/>
        <v xml:space="preserve"> MO/DOCa, Sardôn de Duero, Bodegas QS</v>
      </c>
      <c r="E233" s="19" t="s">
        <v>385</v>
      </c>
      <c r="F233" s="20" t="s">
        <v>16</v>
      </c>
      <c r="G233" s="15" t="str">
        <f t="shared" si="12"/>
        <v>CHF 270-360</v>
      </c>
      <c r="H233" s="43">
        <v>0</v>
      </c>
      <c r="J233" s="15" t="s">
        <v>1317</v>
      </c>
      <c r="K233" s="15" t="s">
        <v>1394</v>
      </c>
      <c r="L233" s="15" t="s">
        <v>1395</v>
      </c>
      <c r="AS233" s="19" t="s">
        <v>3</v>
      </c>
      <c r="AT233" s="19" t="s">
        <v>386</v>
      </c>
    </row>
    <row r="234" spans="1:46" ht="16.5">
      <c r="A234" s="16">
        <v>264</v>
      </c>
      <c r="B234" s="17">
        <v>233</v>
      </c>
      <c r="C234" s="18" t="s">
        <v>1393</v>
      </c>
      <c r="D234" s="18" t="str">
        <f t="shared" si="13"/>
        <v xml:space="preserve"> MO/DOCa, Sardôn de Duero, Bodegas QS</v>
      </c>
      <c r="E234" s="19" t="s">
        <v>387</v>
      </c>
      <c r="F234" s="20" t="s">
        <v>2</v>
      </c>
      <c r="G234" s="15" t="str">
        <f t="shared" si="12"/>
        <v>CHF 360-480</v>
      </c>
      <c r="H234" s="43">
        <v>0</v>
      </c>
      <c r="J234" s="15" t="s">
        <v>1317</v>
      </c>
      <c r="K234" s="15" t="s">
        <v>1394</v>
      </c>
      <c r="L234" s="15" t="s">
        <v>1395</v>
      </c>
      <c r="AS234" s="19" t="s">
        <v>3</v>
      </c>
      <c r="AT234" s="19" t="s">
        <v>298</v>
      </c>
    </row>
    <row r="235" spans="1:46" ht="16.5">
      <c r="A235" s="16">
        <v>264</v>
      </c>
      <c r="B235" s="17">
        <v>234</v>
      </c>
      <c r="C235" s="18" t="s">
        <v>1393</v>
      </c>
      <c r="D235" s="18" t="str">
        <f t="shared" si="13"/>
        <v xml:space="preserve"> MO/DOCa, Sardôn de Duero, Bodegas QS</v>
      </c>
      <c r="E235" s="19" t="s">
        <v>387</v>
      </c>
      <c r="F235" s="20" t="s">
        <v>2</v>
      </c>
      <c r="G235" s="15" t="str">
        <f t="shared" si="12"/>
        <v>CHF 360-480</v>
      </c>
      <c r="H235" s="43">
        <v>0</v>
      </c>
      <c r="J235" s="15" t="s">
        <v>1391</v>
      </c>
      <c r="K235" s="15" t="s">
        <v>1397</v>
      </c>
      <c r="L235" s="15" t="s">
        <v>1398</v>
      </c>
      <c r="AS235" s="19" t="s">
        <v>3</v>
      </c>
      <c r="AT235" s="19" t="s">
        <v>298</v>
      </c>
    </row>
    <row r="236" spans="1:46" ht="16.5">
      <c r="A236" s="16">
        <v>264</v>
      </c>
      <c r="B236" s="17">
        <v>235</v>
      </c>
      <c r="C236" s="18" t="s">
        <v>1396</v>
      </c>
      <c r="D236" s="18" t="str">
        <f t="shared" si="13"/>
        <v xml:space="preserve"> MO/DO, Toro, Bodegas y Viñedos San Roman</v>
      </c>
      <c r="E236" s="19" t="s">
        <v>389</v>
      </c>
      <c r="F236" s="20" t="s">
        <v>2</v>
      </c>
      <c r="G236" s="15" t="str">
        <f t="shared" si="12"/>
        <v>CHF 120-180</v>
      </c>
      <c r="H236" s="43">
        <v>0</v>
      </c>
      <c r="J236" s="15" t="s">
        <v>1391</v>
      </c>
      <c r="K236" s="15" t="s">
        <v>1397</v>
      </c>
      <c r="L236" s="15" t="s">
        <v>1398</v>
      </c>
      <c r="AS236" s="19" t="s">
        <v>3</v>
      </c>
      <c r="AT236" s="19" t="s">
        <v>360</v>
      </c>
    </row>
    <row r="237" spans="1:46" ht="16.5">
      <c r="A237" s="16">
        <v>264</v>
      </c>
      <c r="B237" s="17">
        <v>236</v>
      </c>
      <c r="C237" s="18" t="s">
        <v>1396</v>
      </c>
      <c r="D237" s="18" t="str">
        <f t="shared" si="13"/>
        <v xml:space="preserve"> MO/DO, Toro, Bodegas y Viñedos San Roman</v>
      </c>
      <c r="E237" s="19" t="s">
        <v>390</v>
      </c>
      <c r="F237" s="20" t="s">
        <v>16</v>
      </c>
      <c r="G237" s="15" t="str">
        <f t="shared" si="12"/>
        <v>CHF 180-270</v>
      </c>
      <c r="H237" s="43">
        <v>0</v>
      </c>
      <c r="J237" s="15" t="s">
        <v>1391</v>
      </c>
      <c r="K237" s="15" t="s">
        <v>1397</v>
      </c>
      <c r="L237" s="15" t="s">
        <v>1400</v>
      </c>
      <c r="AS237" s="19" t="s">
        <v>3</v>
      </c>
      <c r="AT237" s="19" t="s">
        <v>391</v>
      </c>
    </row>
    <row r="238" spans="1:46" ht="16.5">
      <c r="A238" s="16">
        <v>264</v>
      </c>
      <c r="B238" s="17">
        <v>237</v>
      </c>
      <c r="C238" s="18" t="s">
        <v>1399</v>
      </c>
      <c r="D238" s="18" t="str">
        <f t="shared" si="13"/>
        <v xml:space="preserve"> MO/DO, Toro, Telmo Rodrigues</v>
      </c>
      <c r="E238" s="19" t="s">
        <v>389</v>
      </c>
      <c r="F238" s="20" t="s">
        <v>2</v>
      </c>
      <c r="G238" s="15" t="str">
        <f t="shared" si="12"/>
        <v>CHF 180-240</v>
      </c>
      <c r="H238" s="43">
        <v>0</v>
      </c>
      <c r="J238" s="15" t="s">
        <v>1391</v>
      </c>
      <c r="K238" s="15" t="s">
        <v>1397</v>
      </c>
      <c r="L238" s="15" t="s">
        <v>1400</v>
      </c>
      <c r="AS238" s="19" t="s">
        <v>3</v>
      </c>
      <c r="AT238" s="19" t="s">
        <v>222</v>
      </c>
    </row>
    <row r="239" spans="1:46" ht="16.5">
      <c r="A239" s="16">
        <v>264</v>
      </c>
      <c r="B239" s="17">
        <v>238</v>
      </c>
      <c r="C239" s="18" t="s">
        <v>1399</v>
      </c>
      <c r="D239" s="18" t="str">
        <f t="shared" si="13"/>
        <v xml:space="preserve"> MO/DO, Toro, Telmo Rodrigues</v>
      </c>
      <c r="E239" s="19" t="s">
        <v>389</v>
      </c>
      <c r="F239" s="20" t="s">
        <v>2</v>
      </c>
      <c r="G239" s="15" t="str">
        <f t="shared" si="12"/>
        <v>CHF 180-240</v>
      </c>
      <c r="H239" s="43">
        <v>0</v>
      </c>
      <c r="J239" s="15" t="s">
        <v>1317</v>
      </c>
      <c r="K239" s="15" t="s">
        <v>1377</v>
      </c>
      <c r="L239" s="15" t="s">
        <v>1402</v>
      </c>
      <c r="AS239" s="19" t="s">
        <v>3</v>
      </c>
      <c r="AT239" s="19" t="s">
        <v>222</v>
      </c>
    </row>
    <row r="240" spans="1:46" ht="16.5">
      <c r="A240" s="16">
        <v>264</v>
      </c>
      <c r="B240" s="17">
        <v>239</v>
      </c>
      <c r="C240" s="18" t="s">
        <v>1401</v>
      </c>
      <c r="D240" s="18" t="str">
        <f t="shared" si="13"/>
        <v xml:space="preserve"> MO/DOCa, Priorat, Alvaro Palacios</v>
      </c>
      <c r="E240" s="19" t="s">
        <v>394</v>
      </c>
      <c r="F240" s="20" t="s">
        <v>16</v>
      </c>
      <c r="G240" s="15" t="str">
        <f t="shared" si="12"/>
        <v>CHF 90-150</v>
      </c>
      <c r="H240" s="43">
        <v>0</v>
      </c>
      <c r="J240" s="15" t="s">
        <v>1317</v>
      </c>
      <c r="K240" s="15" t="s">
        <v>1377</v>
      </c>
      <c r="L240" s="15" t="s">
        <v>1402</v>
      </c>
      <c r="AS240" s="19" t="s">
        <v>3</v>
      </c>
      <c r="AT240" s="19" t="s">
        <v>395</v>
      </c>
    </row>
    <row r="241" spans="1:46" ht="16.5">
      <c r="A241" s="16">
        <v>264</v>
      </c>
      <c r="B241" s="17">
        <v>240</v>
      </c>
      <c r="C241" s="18" t="s">
        <v>1401</v>
      </c>
      <c r="D241" s="18" t="str">
        <f t="shared" si="13"/>
        <v xml:space="preserve"> MO/DOCa, Priorat, Alvaro Palacios</v>
      </c>
      <c r="E241" s="19" t="s">
        <v>396</v>
      </c>
      <c r="F241" s="20" t="s">
        <v>2</v>
      </c>
      <c r="G241" s="15" t="str">
        <f t="shared" si="12"/>
        <v>CHF 180-300</v>
      </c>
      <c r="H241" s="43">
        <v>0</v>
      </c>
      <c r="J241" s="15" t="s">
        <v>1317</v>
      </c>
      <c r="K241" s="15" t="s">
        <v>1377</v>
      </c>
      <c r="L241" s="15" t="s">
        <v>1404</v>
      </c>
      <c r="AS241" s="19" t="s">
        <v>3</v>
      </c>
      <c r="AT241" s="19" t="s">
        <v>397</v>
      </c>
    </row>
    <row r="242" spans="1:46" ht="16.5">
      <c r="A242" s="16">
        <v>264</v>
      </c>
      <c r="B242" s="17">
        <v>241</v>
      </c>
      <c r="C242" s="18" t="s">
        <v>1403</v>
      </c>
      <c r="D242" s="18" t="str">
        <f t="shared" si="13"/>
        <v xml:space="preserve"> MO/DOCa, Priorat, Alvaro Palacios </v>
      </c>
      <c r="E242" s="19" t="s">
        <v>328</v>
      </c>
      <c r="F242" s="20" t="s">
        <v>16</v>
      </c>
      <c r="G242" s="15" t="str">
        <f t="shared" si="12"/>
        <v>CHF 270-360</v>
      </c>
      <c r="H242" s="43">
        <v>0</v>
      </c>
      <c r="J242" s="15" t="s">
        <v>1317</v>
      </c>
      <c r="K242" s="15" t="s">
        <v>1377</v>
      </c>
      <c r="L242" s="15" t="s">
        <v>1404</v>
      </c>
      <c r="AS242" s="19" t="s">
        <v>3</v>
      </c>
      <c r="AT242" s="19" t="s">
        <v>386</v>
      </c>
    </row>
    <row r="243" spans="1:46" ht="16.5">
      <c r="A243" s="16">
        <v>264</v>
      </c>
      <c r="B243" s="17">
        <v>242</v>
      </c>
      <c r="C243" s="18" t="s">
        <v>1403</v>
      </c>
      <c r="D243" s="18" t="str">
        <f t="shared" si="13"/>
        <v xml:space="preserve"> MO/DOCa, Priorat, Alvaro Palacios </v>
      </c>
      <c r="E243" s="19" t="s">
        <v>52</v>
      </c>
      <c r="F243" s="20" t="s">
        <v>16</v>
      </c>
      <c r="G243" s="15" t="str">
        <f t="shared" si="12"/>
        <v>CHF 150-210</v>
      </c>
      <c r="H243" s="43">
        <v>0</v>
      </c>
      <c r="J243" s="15" t="s">
        <v>1391</v>
      </c>
      <c r="K243" s="15" t="s">
        <v>1406</v>
      </c>
      <c r="L243" s="15" t="s">
        <v>1407</v>
      </c>
      <c r="AS243" s="19" t="s">
        <v>3</v>
      </c>
      <c r="AT243" s="19" t="s">
        <v>399</v>
      </c>
    </row>
    <row r="244" spans="1:46" ht="16.5">
      <c r="A244" s="16">
        <v>264</v>
      </c>
      <c r="B244" s="17">
        <v>243</v>
      </c>
      <c r="C244" s="18" t="s">
        <v>1405</v>
      </c>
      <c r="D244" s="18" t="str">
        <f t="shared" si="13"/>
        <v xml:space="preserve"> MO/DO, Bierzo, Descendientes de J. Palacios</v>
      </c>
      <c r="E244" s="19" t="s">
        <v>401</v>
      </c>
      <c r="F244" s="20" t="s">
        <v>2</v>
      </c>
      <c r="G244" s="15" t="str">
        <f t="shared" si="12"/>
        <v>CHF 180-300</v>
      </c>
      <c r="H244" s="43">
        <v>0</v>
      </c>
      <c r="J244" s="15" t="s">
        <v>1391</v>
      </c>
      <c r="K244" s="15" t="s">
        <v>1406</v>
      </c>
      <c r="L244" s="15" t="s">
        <v>1407</v>
      </c>
      <c r="AS244" s="19" t="s">
        <v>3</v>
      </c>
      <c r="AT244" s="19" t="s">
        <v>397</v>
      </c>
    </row>
    <row r="245" spans="1:46" ht="16.5">
      <c r="A245" s="16">
        <v>264</v>
      </c>
      <c r="B245" s="17">
        <v>244</v>
      </c>
      <c r="C245" s="18" t="s">
        <v>1405</v>
      </c>
      <c r="D245" s="18" t="str">
        <f t="shared" si="13"/>
        <v xml:space="preserve"> MO/DO, Bierzo, Descendientes de J. Palacios</v>
      </c>
      <c r="E245" s="19" t="s">
        <v>401</v>
      </c>
      <c r="F245" s="20" t="s">
        <v>2</v>
      </c>
      <c r="G245" s="15" t="str">
        <f t="shared" si="12"/>
        <v>CHF 180-300</v>
      </c>
      <c r="H245" s="43">
        <v>0</v>
      </c>
      <c r="J245" s="15" t="s">
        <v>1391</v>
      </c>
      <c r="K245" s="15" t="s">
        <v>1406</v>
      </c>
      <c r="L245" s="15" t="s">
        <v>1407</v>
      </c>
      <c r="AS245" s="19" t="s">
        <v>3</v>
      </c>
      <c r="AT245" s="19" t="s">
        <v>397</v>
      </c>
    </row>
    <row r="246" spans="1:46" ht="16.5">
      <c r="A246" s="16">
        <v>264</v>
      </c>
      <c r="B246" s="17">
        <v>245</v>
      </c>
      <c r="C246" s="18" t="s">
        <v>1405</v>
      </c>
      <c r="D246" s="18" t="str">
        <f t="shared" si="13"/>
        <v xml:space="preserve"> MO/DO, Bierzo, Descendientes de J. Palacios</v>
      </c>
      <c r="E246" s="19" t="s">
        <v>401</v>
      </c>
      <c r="F246" s="20" t="s">
        <v>2</v>
      </c>
      <c r="G246" s="15" t="str">
        <f t="shared" si="12"/>
        <v>CHF 180-300</v>
      </c>
      <c r="H246" s="43">
        <v>0</v>
      </c>
      <c r="J246" s="15" t="s">
        <v>1317</v>
      </c>
      <c r="K246" s="15" t="s">
        <v>1409</v>
      </c>
      <c r="L246" s="15" t="s">
        <v>1410</v>
      </c>
      <c r="AS246" s="19" t="s">
        <v>3</v>
      </c>
      <c r="AT246" s="19" t="s">
        <v>397</v>
      </c>
    </row>
    <row r="247" spans="1:46" ht="16.5">
      <c r="A247" s="16">
        <v>264</v>
      </c>
      <c r="B247" s="17">
        <v>246</v>
      </c>
      <c r="C247" s="18" t="s">
        <v>1408</v>
      </c>
      <c r="D247" s="18" t="str">
        <f t="shared" si="13"/>
        <v xml:space="preserve"> MO/DOCa, Calonge, Cellers Mas Gil </v>
      </c>
      <c r="E247" s="19" t="s">
        <v>403</v>
      </c>
      <c r="F247" s="20" t="s">
        <v>16</v>
      </c>
      <c r="G247" s="15" t="str">
        <f t="shared" si="12"/>
        <v>CHF 180-240</v>
      </c>
      <c r="H247" s="43">
        <v>0</v>
      </c>
      <c r="J247" s="15" t="s">
        <v>1317</v>
      </c>
      <c r="K247" s="15" t="s">
        <v>1409</v>
      </c>
      <c r="L247" s="15" t="s">
        <v>1410</v>
      </c>
      <c r="AS247" s="19" t="s">
        <v>3</v>
      </c>
      <c r="AT247" s="19" t="s">
        <v>222</v>
      </c>
    </row>
    <row r="248" spans="1:46" ht="16.5">
      <c r="A248" s="16">
        <v>264</v>
      </c>
      <c r="B248" s="17">
        <v>247</v>
      </c>
      <c r="C248" s="18" t="s">
        <v>1408</v>
      </c>
      <c r="D248" s="18" t="str">
        <f t="shared" si="13"/>
        <v xml:space="preserve"> MO/DOCa, Calonge, Cellers Mas Gil </v>
      </c>
      <c r="E248" s="19" t="s">
        <v>403</v>
      </c>
      <c r="F248" s="20" t="s">
        <v>16</v>
      </c>
      <c r="G248" s="15" t="str">
        <f t="shared" si="12"/>
        <v>CHF 180-240</v>
      </c>
      <c r="H248" s="43">
        <v>0</v>
      </c>
      <c r="J248" s="15" t="s">
        <v>1317</v>
      </c>
      <c r="K248" s="15" t="s">
        <v>1409</v>
      </c>
      <c r="L248" s="15" t="s">
        <v>1410</v>
      </c>
      <c r="AS248" s="19" t="s">
        <v>3</v>
      </c>
      <c r="AT248" s="19" t="s">
        <v>222</v>
      </c>
    </row>
    <row r="249" spans="1:46" ht="16.5">
      <c r="A249" s="16">
        <v>264</v>
      </c>
      <c r="B249" s="17">
        <v>248</v>
      </c>
      <c r="C249" s="18" t="s">
        <v>1408</v>
      </c>
      <c r="D249" s="18" t="str">
        <f t="shared" si="13"/>
        <v xml:space="preserve"> MO/DOCa, Calonge, Cellers Mas Gil </v>
      </c>
      <c r="E249" s="19" t="s">
        <v>403</v>
      </c>
      <c r="F249" s="20" t="s">
        <v>16</v>
      </c>
      <c r="G249" s="15" t="str">
        <f t="shared" si="12"/>
        <v>CHF 180-240</v>
      </c>
      <c r="H249" s="43">
        <v>0</v>
      </c>
      <c r="J249" s="15" t="s">
        <v>1185</v>
      </c>
      <c r="K249" s="15" t="s">
        <v>1412</v>
      </c>
      <c r="L249" s="15" t="s">
        <v>1413</v>
      </c>
      <c r="AS249" s="19" t="s">
        <v>3</v>
      </c>
      <c r="AT249" s="19" t="s">
        <v>222</v>
      </c>
    </row>
    <row r="250" spans="1:46" ht="16.5">
      <c r="A250" s="16">
        <v>264</v>
      </c>
      <c r="B250" s="17">
        <v>249</v>
      </c>
      <c r="C250" s="18" t="s">
        <v>1411</v>
      </c>
      <c r="D250" s="18" t="str">
        <f t="shared" si="13"/>
        <v xml:space="preserve"> AC/MO, Burgenland, Johann Schwarz</v>
      </c>
      <c r="E250" s="19" t="s">
        <v>289</v>
      </c>
      <c r="F250" s="20" t="s">
        <v>16</v>
      </c>
      <c r="G250" s="15" t="str">
        <f t="shared" si="12"/>
        <v>CHF 150-210</v>
      </c>
      <c r="H250" s="43">
        <v>0</v>
      </c>
      <c r="J250" s="15" t="s">
        <v>1185</v>
      </c>
      <c r="K250" s="15" t="s">
        <v>1412</v>
      </c>
      <c r="L250" s="15" t="s">
        <v>1413</v>
      </c>
      <c r="AS250" s="19" t="s">
        <v>3</v>
      </c>
      <c r="AT250" s="19" t="s">
        <v>399</v>
      </c>
    </row>
    <row r="251" spans="1:46" ht="16.5">
      <c r="A251" s="16">
        <v>264</v>
      </c>
      <c r="B251" s="17">
        <v>250</v>
      </c>
      <c r="C251" s="18" t="s">
        <v>1411</v>
      </c>
      <c r="D251" s="18" t="str">
        <f t="shared" si="13"/>
        <v xml:space="preserve"> AC/MO, Burgenland, Johann Schwarz</v>
      </c>
      <c r="E251" s="19" t="s">
        <v>289</v>
      </c>
      <c r="F251" s="20" t="s">
        <v>16</v>
      </c>
      <c r="G251" s="15" t="str">
        <f t="shared" si="12"/>
        <v>CHF 150-210</v>
      </c>
      <c r="H251" s="43">
        <v>0</v>
      </c>
      <c r="J251" s="15" t="s">
        <v>1185</v>
      </c>
      <c r="K251" s="15" t="s">
        <v>1412</v>
      </c>
      <c r="L251" s="15" t="s">
        <v>1413</v>
      </c>
      <c r="AS251" s="19" t="s">
        <v>3</v>
      </c>
      <c r="AT251" s="19" t="s">
        <v>399</v>
      </c>
    </row>
    <row r="252" spans="1:46" ht="16.5">
      <c r="A252" s="16">
        <v>264</v>
      </c>
      <c r="B252" s="17">
        <v>251</v>
      </c>
      <c r="C252" s="18" t="s">
        <v>1414</v>
      </c>
      <c r="D252" s="18" t="str">
        <f t="shared" si="13"/>
        <v xml:space="preserve"> AC/MO, Burgenland, Johann Schwarz</v>
      </c>
      <c r="E252" s="19" t="s">
        <v>406</v>
      </c>
      <c r="F252" s="20" t="s">
        <v>16</v>
      </c>
      <c r="G252" s="15" t="str">
        <f t="shared" si="12"/>
        <v>CHF 270-360</v>
      </c>
      <c r="H252" s="43">
        <v>0</v>
      </c>
      <c r="J252" s="15" t="s">
        <v>1185</v>
      </c>
      <c r="K252" s="15" t="s">
        <v>1412</v>
      </c>
      <c r="L252" s="15" t="s">
        <v>1413</v>
      </c>
      <c r="AS252" s="19" t="s">
        <v>3</v>
      </c>
      <c r="AT252" s="19" t="s">
        <v>386</v>
      </c>
    </row>
    <row r="253" spans="1:46" ht="16.5">
      <c r="A253" s="16">
        <v>264</v>
      </c>
      <c r="B253" s="17">
        <v>252</v>
      </c>
      <c r="C253" s="18" t="s">
        <v>1414</v>
      </c>
      <c r="D253" s="18" t="str">
        <f t="shared" si="13"/>
        <v xml:space="preserve"> AC/MO, Burgenland, Johann Schwarz</v>
      </c>
      <c r="E253" s="19" t="s">
        <v>406</v>
      </c>
      <c r="F253" s="20" t="s">
        <v>16</v>
      </c>
      <c r="G253" s="15" t="str">
        <f t="shared" si="12"/>
        <v>CHF 270-360</v>
      </c>
      <c r="H253" s="43">
        <v>0</v>
      </c>
      <c r="J253" s="15" t="s">
        <v>1185</v>
      </c>
      <c r="K253" s="15" t="s">
        <v>1412</v>
      </c>
      <c r="L253" s="15" t="s">
        <v>1413</v>
      </c>
      <c r="AS253" s="19" t="s">
        <v>3</v>
      </c>
      <c r="AT253" s="19" t="s">
        <v>386</v>
      </c>
    </row>
    <row r="254" spans="1:46" ht="16.5">
      <c r="A254" s="16">
        <v>264</v>
      </c>
      <c r="B254" s="17">
        <v>253</v>
      </c>
      <c r="C254" s="18" t="s">
        <v>1414</v>
      </c>
      <c r="D254" s="18" t="str">
        <f t="shared" si="13"/>
        <v xml:space="preserve"> AC/MO, Burgenland, Johann Schwarz</v>
      </c>
      <c r="E254" s="19" t="s">
        <v>289</v>
      </c>
      <c r="F254" s="20" t="s">
        <v>16</v>
      </c>
      <c r="G254" s="15" t="str">
        <f t="shared" si="12"/>
        <v>CHF 270-360</v>
      </c>
      <c r="H254" s="43">
        <v>0</v>
      </c>
      <c r="J254" s="15" t="s">
        <v>1185</v>
      </c>
      <c r="K254" s="15" t="s">
        <v>1412</v>
      </c>
      <c r="L254" s="15" t="s">
        <v>1413</v>
      </c>
      <c r="AS254" s="19" t="s">
        <v>3</v>
      </c>
      <c r="AT254" s="19" t="s">
        <v>386</v>
      </c>
    </row>
    <row r="255" spans="1:46" ht="16.5">
      <c r="A255" s="16">
        <v>264</v>
      </c>
      <c r="B255" s="17">
        <v>254</v>
      </c>
      <c r="C255" s="18" t="s">
        <v>1414</v>
      </c>
      <c r="D255" s="18" t="str">
        <f t="shared" si="13"/>
        <v xml:space="preserve"> AC/MO, Burgenland, Johann Schwarz</v>
      </c>
      <c r="E255" s="19" t="s">
        <v>289</v>
      </c>
      <c r="F255" s="20" t="s">
        <v>16</v>
      </c>
      <c r="G255" s="15" t="str">
        <f t="shared" si="12"/>
        <v>CHF 270-360</v>
      </c>
      <c r="H255" s="43">
        <v>0</v>
      </c>
      <c r="J255" s="15" t="s">
        <v>1416</v>
      </c>
      <c r="K255" s="15" t="s">
        <v>1412</v>
      </c>
      <c r="L255" s="15" t="s">
        <v>1417</v>
      </c>
      <c r="AS255" s="19" t="s">
        <v>3</v>
      </c>
      <c r="AT255" s="19" t="s">
        <v>386</v>
      </c>
    </row>
    <row r="256" spans="1:46" ht="16.5">
      <c r="A256" s="16">
        <v>264</v>
      </c>
      <c r="B256" s="17">
        <v>255</v>
      </c>
      <c r="C256" s="18" t="s">
        <v>1415</v>
      </c>
      <c r="D256" s="18" t="str">
        <f t="shared" si="13"/>
        <v xml:space="preserve"> DAC/MO, Burgenland, Gernot Heinrich</v>
      </c>
      <c r="E256" s="19" t="s">
        <v>406</v>
      </c>
      <c r="F256" s="20" t="s">
        <v>16</v>
      </c>
      <c r="G256" s="15" t="str">
        <f t="shared" si="12"/>
        <v>CHF 480-600</v>
      </c>
      <c r="H256" s="43">
        <v>0</v>
      </c>
      <c r="J256" s="15" t="s">
        <v>1416</v>
      </c>
      <c r="K256" s="15" t="s">
        <v>1412</v>
      </c>
      <c r="L256" s="15" t="s">
        <v>1417</v>
      </c>
      <c r="AS256" s="19" t="s">
        <v>3</v>
      </c>
      <c r="AT256" s="19" t="s">
        <v>217</v>
      </c>
    </row>
    <row r="257" spans="1:46" ht="16.5">
      <c r="A257" s="16">
        <v>264</v>
      </c>
      <c r="B257" s="17">
        <v>256</v>
      </c>
      <c r="C257" s="18" t="s">
        <v>1415</v>
      </c>
      <c r="D257" s="18" t="str">
        <f t="shared" si="13"/>
        <v xml:space="preserve"> DAC/MO, Burgenland, Gernot Heinrich</v>
      </c>
      <c r="E257" s="19" t="s">
        <v>408</v>
      </c>
      <c r="F257" s="20" t="s">
        <v>16</v>
      </c>
      <c r="G257" s="15" t="str">
        <f t="shared" si="12"/>
        <v>CHF 960-1200</v>
      </c>
      <c r="H257" s="43">
        <v>0</v>
      </c>
      <c r="J257" s="15" t="s">
        <v>1185</v>
      </c>
      <c r="K257" s="15" t="s">
        <v>1412</v>
      </c>
      <c r="L257" s="15" t="s">
        <v>1419</v>
      </c>
      <c r="AS257" s="19" t="s">
        <v>3</v>
      </c>
      <c r="AT257" s="19" t="s">
        <v>268</v>
      </c>
    </row>
    <row r="258" spans="1:46" ht="16.5">
      <c r="A258" s="16">
        <v>264</v>
      </c>
      <c r="B258" s="17">
        <v>257</v>
      </c>
      <c r="C258" s="18" t="s">
        <v>1418</v>
      </c>
      <c r="D258" s="18" t="str">
        <f t="shared" si="13"/>
        <v xml:space="preserve"> AC/MO, Burgenland, Paul Kerschbaum</v>
      </c>
      <c r="E258" s="19" t="s">
        <v>410</v>
      </c>
      <c r="F258" s="20" t="s">
        <v>16</v>
      </c>
      <c r="G258" s="15" t="str">
        <f t="shared" ref="G258:G321" si="14">AS258&amp;" "&amp;AT258</f>
        <v>CHF 270-360</v>
      </c>
      <c r="H258" s="43">
        <v>0</v>
      </c>
      <c r="J258" s="15" t="s">
        <v>1416</v>
      </c>
      <c r="K258" s="15" t="s">
        <v>1412</v>
      </c>
      <c r="L258" s="15" t="s">
        <v>1421</v>
      </c>
      <c r="AS258" s="19" t="s">
        <v>3</v>
      </c>
      <c r="AT258" s="19" t="s">
        <v>386</v>
      </c>
    </row>
    <row r="259" spans="1:46" ht="16.5">
      <c r="A259" s="16">
        <v>264</v>
      </c>
      <c r="B259" s="17">
        <v>258</v>
      </c>
      <c r="C259" s="18" t="s">
        <v>1420</v>
      </c>
      <c r="D259" s="18" t="str">
        <f t="shared" si="13"/>
        <v xml:space="preserve"> DAC/MO, Burgenland, Gesellmann</v>
      </c>
      <c r="E259" s="19" t="s">
        <v>412</v>
      </c>
      <c r="F259" s="20" t="s">
        <v>16</v>
      </c>
      <c r="G259" s="15" t="str">
        <f t="shared" si="14"/>
        <v>CHF 450-600</v>
      </c>
      <c r="H259" s="43">
        <v>0</v>
      </c>
      <c r="J259" s="15" t="s">
        <v>1416</v>
      </c>
      <c r="K259" s="15" t="s">
        <v>1412</v>
      </c>
      <c r="L259" s="15" t="s">
        <v>1421</v>
      </c>
      <c r="AS259" s="19" t="s">
        <v>3</v>
      </c>
      <c r="AT259" s="19" t="s">
        <v>104</v>
      </c>
    </row>
    <row r="260" spans="1:46" ht="16.5">
      <c r="A260" s="16">
        <v>264</v>
      </c>
      <c r="B260" s="17">
        <v>259</v>
      </c>
      <c r="C260" s="18" t="s">
        <v>1420</v>
      </c>
      <c r="D260" s="18" t="str">
        <f t="shared" si="13"/>
        <v xml:space="preserve"> DAC/MO, Burgenland, Gesellmann</v>
      </c>
      <c r="E260" s="19" t="s">
        <v>412</v>
      </c>
      <c r="F260" s="20" t="s">
        <v>16</v>
      </c>
      <c r="G260" s="15" t="str">
        <f t="shared" si="14"/>
        <v>CHF 450-600</v>
      </c>
      <c r="H260" s="43">
        <v>0</v>
      </c>
      <c r="J260" s="15" t="s">
        <v>1185</v>
      </c>
      <c r="K260" s="15" t="s">
        <v>1412</v>
      </c>
      <c r="L260" s="15" t="s">
        <v>1421</v>
      </c>
      <c r="AS260" s="19" t="s">
        <v>3</v>
      </c>
      <c r="AT260" s="19" t="s">
        <v>104</v>
      </c>
    </row>
    <row r="261" spans="1:46" ht="16.5">
      <c r="A261" s="16">
        <v>264</v>
      </c>
      <c r="B261" s="17">
        <v>260</v>
      </c>
      <c r="C261" s="18" t="s">
        <v>1420</v>
      </c>
      <c r="D261" s="18" t="str">
        <f t="shared" si="13"/>
        <v xml:space="preserve"> AC/MO, Burgenland, Gesellmann</v>
      </c>
      <c r="E261" s="19" t="s">
        <v>414</v>
      </c>
      <c r="F261" s="20" t="s">
        <v>16</v>
      </c>
      <c r="G261" s="15" t="str">
        <f t="shared" si="14"/>
        <v>CHF 240-360</v>
      </c>
      <c r="H261" s="43">
        <v>0</v>
      </c>
      <c r="J261" s="15" t="s">
        <v>1416</v>
      </c>
      <c r="K261" s="15" t="s">
        <v>1412</v>
      </c>
      <c r="L261" s="15" t="s">
        <v>1423</v>
      </c>
      <c r="AS261" s="19" t="s">
        <v>3</v>
      </c>
      <c r="AT261" s="19" t="s">
        <v>284</v>
      </c>
    </row>
    <row r="262" spans="1:46" ht="16.5">
      <c r="A262" s="16">
        <v>264</v>
      </c>
      <c r="B262" s="35">
        <v>261</v>
      </c>
      <c r="C262" s="34" t="s">
        <v>1422</v>
      </c>
      <c r="D262" s="18" t="str">
        <f t="shared" si="13"/>
        <v xml:space="preserve"> DAC/MO, Burgenland, Wild Boys of Batonnage</v>
      </c>
      <c r="E262" s="36" t="s">
        <v>416</v>
      </c>
      <c r="F262" s="37" t="s">
        <v>16</v>
      </c>
      <c r="G262" s="15" t="str">
        <f t="shared" si="14"/>
        <v>CHF 400-600</v>
      </c>
      <c r="H262" s="43">
        <v>0</v>
      </c>
      <c r="J262" s="15" t="s">
        <v>1185</v>
      </c>
      <c r="K262" s="15" t="s">
        <v>1425</v>
      </c>
      <c r="AS262" s="19" t="s">
        <v>3</v>
      </c>
      <c r="AT262" s="36" t="s">
        <v>61</v>
      </c>
    </row>
    <row r="263" spans="1:46" ht="16.5">
      <c r="A263" s="16">
        <v>264</v>
      </c>
      <c r="B263" s="35">
        <v>262</v>
      </c>
      <c r="C263" s="18" t="s">
        <v>1424</v>
      </c>
      <c r="D263" s="18" t="str">
        <f t="shared" si="13"/>
        <v xml:space="preserve"> AC/MO, Champagne Louis Roederer,</v>
      </c>
      <c r="E263" s="36" t="s">
        <v>418</v>
      </c>
      <c r="F263" s="37" t="s">
        <v>16</v>
      </c>
      <c r="G263" s="15" t="str">
        <f t="shared" si="14"/>
        <v>CHF 720-960</v>
      </c>
      <c r="H263" s="43">
        <v>0</v>
      </c>
      <c r="J263" s="15" t="s">
        <v>1185</v>
      </c>
      <c r="K263" s="15" t="s">
        <v>1186</v>
      </c>
      <c r="L263" s="15" t="s">
        <v>1195</v>
      </c>
      <c r="M263" s="15" t="s">
        <v>1427</v>
      </c>
      <c r="AS263" s="19" t="s">
        <v>3</v>
      </c>
      <c r="AT263" s="36" t="s">
        <v>56</v>
      </c>
    </row>
    <row r="264" spans="1:46" ht="16.5">
      <c r="A264" s="16">
        <v>264</v>
      </c>
      <c r="B264" s="17">
        <v>263</v>
      </c>
      <c r="C264" s="18" t="s">
        <v>1426</v>
      </c>
      <c r="D264" s="18" t="str">
        <f t="shared" si="13"/>
        <v xml:space="preserve"> AC/MO, Côte de Beaune, Grand cru</v>
      </c>
      <c r="E264" s="19" t="s">
        <v>420</v>
      </c>
      <c r="F264" s="20" t="s">
        <v>16</v>
      </c>
      <c r="G264" s="15" t="str">
        <f t="shared" si="14"/>
        <v>CHF 450-600</v>
      </c>
      <c r="H264" s="43">
        <v>0</v>
      </c>
      <c r="J264" s="15" t="s">
        <v>1185</v>
      </c>
      <c r="K264" s="15" t="s">
        <v>1186</v>
      </c>
      <c r="L264" s="15" t="s">
        <v>1193</v>
      </c>
      <c r="M264" s="15" t="s">
        <v>1428</v>
      </c>
      <c r="AS264" s="19" t="s">
        <v>3</v>
      </c>
      <c r="AT264" s="19" t="s">
        <v>104</v>
      </c>
    </row>
    <row r="265" spans="1:46" ht="16.5">
      <c r="A265" s="16">
        <v>264</v>
      </c>
      <c r="B265" s="17">
        <v>264</v>
      </c>
      <c r="C265" s="18" t="s">
        <v>1190</v>
      </c>
      <c r="D265" s="18" t="str">
        <f>J264&amp;","&amp;K264&amp;","&amp;L264&amp;","&amp;M264</f>
        <v xml:space="preserve"> AC/MO, Côte de Beaune, 1er cru, Domaine J.F. Coche Dury </v>
      </c>
      <c r="E265" s="19" t="s">
        <v>422</v>
      </c>
      <c r="F265" s="20" t="s">
        <v>16</v>
      </c>
      <c r="G265" s="15" t="str">
        <f t="shared" si="14"/>
        <v>CHF 350-500</v>
      </c>
      <c r="H265" s="43">
        <v>0</v>
      </c>
      <c r="J265" s="15" t="s">
        <v>1185</v>
      </c>
      <c r="K265" s="15" t="s">
        <v>1186</v>
      </c>
      <c r="L265" s="15" t="s">
        <v>1193</v>
      </c>
      <c r="M265" s="15" t="s">
        <v>1428</v>
      </c>
      <c r="AS265" s="19" t="s">
        <v>3</v>
      </c>
      <c r="AT265" s="19" t="s">
        <v>85</v>
      </c>
    </row>
    <row r="266" spans="1:46" ht="16.5">
      <c r="A266" s="16">
        <v>264</v>
      </c>
      <c r="B266" s="17">
        <v>265</v>
      </c>
      <c r="C266" s="18" t="s">
        <v>1190</v>
      </c>
      <c r="D266" s="18" t="str">
        <f>J265&amp;","&amp;K265&amp;","&amp;L265&amp;","&amp;M265</f>
        <v xml:space="preserve"> AC/MO, Côte de Beaune, 1er cru, Domaine J.F. Coche Dury </v>
      </c>
      <c r="E266" s="19" t="s">
        <v>423</v>
      </c>
      <c r="F266" s="20" t="s">
        <v>16</v>
      </c>
      <c r="G266" s="15" t="str">
        <f t="shared" si="14"/>
        <v>CHF 400-500</v>
      </c>
      <c r="H266" s="43">
        <v>0</v>
      </c>
      <c r="J266" s="15" t="s">
        <v>1185</v>
      </c>
      <c r="K266" s="15" t="s">
        <v>1186</v>
      </c>
      <c r="L266" s="15" t="s">
        <v>1193</v>
      </c>
      <c r="M266" s="15" t="s">
        <v>1428</v>
      </c>
      <c r="AS266" s="19" t="s">
        <v>3</v>
      </c>
      <c r="AT266" s="19" t="s">
        <v>95</v>
      </c>
    </row>
    <row r="267" spans="1:46" ht="16.5">
      <c r="A267" s="16">
        <v>264</v>
      </c>
      <c r="B267" s="17">
        <v>266</v>
      </c>
      <c r="C267" s="18" t="s">
        <v>1190</v>
      </c>
      <c r="D267" s="18" t="str">
        <f>J266&amp;","&amp;K266&amp;","&amp;L266&amp;","&amp;M266</f>
        <v xml:space="preserve"> AC/MO, Côte de Beaune, 1er cru, Domaine J.F. Coche Dury </v>
      </c>
      <c r="E267" s="19" t="s">
        <v>424</v>
      </c>
      <c r="F267" s="20" t="s">
        <v>16</v>
      </c>
      <c r="G267" s="15" t="str">
        <f t="shared" si="14"/>
        <v>CHF 400-500</v>
      </c>
      <c r="H267" s="43">
        <v>0</v>
      </c>
      <c r="J267" s="15" t="s">
        <v>1186</v>
      </c>
      <c r="K267" s="15" t="s">
        <v>1428</v>
      </c>
      <c r="AS267" s="19" t="s">
        <v>3</v>
      </c>
      <c r="AT267" s="19" t="s">
        <v>95</v>
      </c>
    </row>
    <row r="268" spans="1:46" s="28" customFormat="1" ht="16.5">
      <c r="A268" s="16">
        <v>264</v>
      </c>
      <c r="B268" s="17">
        <v>267</v>
      </c>
      <c r="C268" s="18" t="s">
        <v>1846</v>
      </c>
      <c r="D268" s="18" t="s">
        <v>1848</v>
      </c>
      <c r="E268" s="19" t="s">
        <v>80</v>
      </c>
      <c r="F268" s="20" t="s">
        <v>16</v>
      </c>
      <c r="G268" s="15" t="str">
        <f t="shared" si="14"/>
        <v>CHF 1200-2000</v>
      </c>
      <c r="H268" s="43">
        <v>0</v>
      </c>
      <c r="J268" s="28" t="s">
        <v>1186</v>
      </c>
      <c r="K268" s="28" t="s">
        <v>1428</v>
      </c>
      <c r="AS268" s="19" t="s">
        <v>3</v>
      </c>
      <c r="AT268" s="19" t="s">
        <v>425</v>
      </c>
    </row>
    <row r="269" spans="1:46" s="28" customFormat="1" ht="16.5">
      <c r="A269" s="16">
        <v>264</v>
      </c>
      <c r="B269" s="17">
        <v>268</v>
      </c>
      <c r="C269" s="18" t="s">
        <v>1847</v>
      </c>
      <c r="D269" s="18" t="s">
        <v>1849</v>
      </c>
      <c r="E269" s="19" t="s">
        <v>420</v>
      </c>
      <c r="F269" s="20" t="s">
        <v>16</v>
      </c>
      <c r="G269" s="15" t="str">
        <f t="shared" si="14"/>
        <v>CHF 500-700</v>
      </c>
      <c r="H269" s="43">
        <v>0</v>
      </c>
      <c r="J269" s="28" t="s">
        <v>1185</v>
      </c>
      <c r="K269" s="28" t="s">
        <v>1186</v>
      </c>
      <c r="L269" s="28" t="s">
        <v>1195</v>
      </c>
      <c r="M269" s="28" t="s">
        <v>1428</v>
      </c>
      <c r="AS269" s="19" t="s">
        <v>3</v>
      </c>
      <c r="AT269" s="19" t="s">
        <v>109</v>
      </c>
    </row>
    <row r="270" spans="1:46" ht="16.5">
      <c r="A270" s="16">
        <v>264</v>
      </c>
      <c r="B270" s="17">
        <v>269</v>
      </c>
      <c r="C270" s="18" t="s">
        <v>1429</v>
      </c>
      <c r="D270" s="18" t="str">
        <f t="shared" ref="D270:D279" si="15">J269&amp;","&amp;K269&amp;","&amp;L269&amp;","&amp;M269</f>
        <v xml:space="preserve"> AC/MO, Côte de Beaune, Grand cru, Domaine J.F. Coche Dury </v>
      </c>
      <c r="E270" s="19" t="s">
        <v>427</v>
      </c>
      <c r="F270" s="20" t="s">
        <v>16</v>
      </c>
      <c r="G270" s="15" t="str">
        <f t="shared" si="14"/>
        <v>CHF 2700-3500</v>
      </c>
      <c r="H270" s="43">
        <v>0</v>
      </c>
      <c r="J270" s="15" t="s">
        <v>1185</v>
      </c>
      <c r="K270" s="15" t="s">
        <v>1197</v>
      </c>
      <c r="L270" s="15" t="s">
        <v>1195</v>
      </c>
      <c r="M270" s="15" t="s">
        <v>1431</v>
      </c>
      <c r="AS270" s="19" t="s">
        <v>3</v>
      </c>
      <c r="AT270" s="19" t="s">
        <v>120</v>
      </c>
    </row>
    <row r="271" spans="1:46" ht="16.5">
      <c r="A271" s="16">
        <v>264</v>
      </c>
      <c r="B271" s="17">
        <v>270</v>
      </c>
      <c r="C271" s="18" t="s">
        <v>1430</v>
      </c>
      <c r="D271" s="18" t="str">
        <f t="shared" si="15"/>
        <v xml:space="preserve"> AC/MO, Côte de Nuits, Grand cru, Domaine Armand Rousseau </v>
      </c>
      <c r="E271" s="19" t="s">
        <v>429</v>
      </c>
      <c r="F271" s="20" t="s">
        <v>16</v>
      </c>
      <c r="G271" s="15" t="str">
        <f t="shared" si="14"/>
        <v>CHF 200-300</v>
      </c>
      <c r="H271" s="43">
        <v>0</v>
      </c>
      <c r="J271" s="15" t="s">
        <v>1185</v>
      </c>
      <c r="K271" s="15" t="s">
        <v>1197</v>
      </c>
      <c r="L271" s="15" t="s">
        <v>1195</v>
      </c>
      <c r="M271" s="15" t="s">
        <v>1431</v>
      </c>
      <c r="AS271" s="19" t="s">
        <v>3</v>
      </c>
      <c r="AT271" s="19" t="s">
        <v>318</v>
      </c>
    </row>
    <row r="272" spans="1:46" ht="16.5">
      <c r="A272" s="16">
        <v>264</v>
      </c>
      <c r="B272" s="17">
        <v>271</v>
      </c>
      <c r="C272" s="18" t="s">
        <v>1430</v>
      </c>
      <c r="D272" s="18" t="str">
        <f t="shared" si="15"/>
        <v xml:space="preserve"> AC/MO, Côte de Nuits, Grand cru, Domaine Armand Rousseau </v>
      </c>
      <c r="E272" s="19" t="s">
        <v>430</v>
      </c>
      <c r="F272" s="20" t="s">
        <v>16</v>
      </c>
      <c r="G272" s="15" t="str">
        <f t="shared" si="14"/>
        <v>CHF 250-400</v>
      </c>
      <c r="H272" s="43">
        <v>0</v>
      </c>
      <c r="J272" s="15" t="s">
        <v>1185</v>
      </c>
      <c r="K272" s="15" t="s">
        <v>1197</v>
      </c>
      <c r="L272" s="15" t="s">
        <v>1195</v>
      </c>
      <c r="M272" s="15" t="s">
        <v>1431</v>
      </c>
      <c r="AS272" s="19" t="s">
        <v>3</v>
      </c>
      <c r="AT272" s="19" t="s">
        <v>431</v>
      </c>
    </row>
    <row r="273" spans="1:46" ht="16.5">
      <c r="A273" s="16">
        <v>264</v>
      </c>
      <c r="B273" s="17">
        <v>272</v>
      </c>
      <c r="C273" s="18" t="s">
        <v>1432</v>
      </c>
      <c r="D273" s="18" t="str">
        <f t="shared" si="15"/>
        <v xml:space="preserve"> AC/MO, Côte de Nuits, Grand cru, Domaine Armand Rousseau </v>
      </c>
      <c r="E273" s="19" t="s">
        <v>199</v>
      </c>
      <c r="F273" s="20" t="s">
        <v>16</v>
      </c>
      <c r="G273" s="15" t="str">
        <f t="shared" si="14"/>
        <v>CHF 400-600</v>
      </c>
      <c r="H273" s="43">
        <v>0</v>
      </c>
      <c r="J273" s="15" t="s">
        <v>1185</v>
      </c>
      <c r="K273" s="15" t="s">
        <v>1197</v>
      </c>
      <c r="L273" s="15" t="s">
        <v>1195</v>
      </c>
      <c r="M273" s="15" t="s">
        <v>1431</v>
      </c>
      <c r="AS273" s="19" t="s">
        <v>3</v>
      </c>
      <c r="AT273" s="19" t="s">
        <v>61</v>
      </c>
    </row>
    <row r="274" spans="1:46" ht="16.5">
      <c r="A274" s="16">
        <v>264</v>
      </c>
      <c r="B274" s="17">
        <v>273</v>
      </c>
      <c r="C274" s="18" t="s">
        <v>1433</v>
      </c>
      <c r="D274" s="18" t="str">
        <f t="shared" si="15"/>
        <v xml:space="preserve"> AC/MO, Côte de Nuits, Grand cru, Domaine Armand Rousseau </v>
      </c>
      <c r="E274" s="19" t="s">
        <v>199</v>
      </c>
      <c r="F274" s="20" t="s">
        <v>16</v>
      </c>
      <c r="G274" s="15" t="str">
        <f t="shared" si="14"/>
        <v>CHF 500-700</v>
      </c>
      <c r="H274" s="43">
        <v>0</v>
      </c>
      <c r="J274" s="15" t="s">
        <v>1185</v>
      </c>
      <c r="K274" s="15" t="s">
        <v>1197</v>
      </c>
      <c r="L274" s="15" t="s">
        <v>1195</v>
      </c>
      <c r="M274" s="15" t="s">
        <v>1431</v>
      </c>
      <c r="AS274" s="19" t="s">
        <v>3</v>
      </c>
      <c r="AT274" s="19" t="s">
        <v>109</v>
      </c>
    </row>
    <row r="275" spans="1:46" ht="16.5">
      <c r="A275" s="16">
        <v>264</v>
      </c>
      <c r="B275" s="17">
        <v>274</v>
      </c>
      <c r="C275" s="18" t="s">
        <v>1202</v>
      </c>
      <c r="D275" s="18" t="str">
        <f t="shared" si="15"/>
        <v xml:space="preserve"> AC/MO, Côte de Nuits, Grand cru, Domaine Armand Rousseau </v>
      </c>
      <c r="E275" s="19" t="s">
        <v>420</v>
      </c>
      <c r="F275" s="20" t="s">
        <v>16</v>
      </c>
      <c r="G275" s="15" t="str">
        <f t="shared" si="14"/>
        <v>CHF 900-1200</v>
      </c>
      <c r="H275" s="43">
        <v>0</v>
      </c>
      <c r="J275" s="15" t="s">
        <v>1185</v>
      </c>
      <c r="K275" s="15" t="s">
        <v>1197</v>
      </c>
      <c r="L275" s="15" t="s">
        <v>1195</v>
      </c>
      <c r="M275" s="15" t="s">
        <v>1431</v>
      </c>
      <c r="AS275" s="19" t="s">
        <v>3</v>
      </c>
      <c r="AT275" s="19" t="s">
        <v>100</v>
      </c>
    </row>
    <row r="276" spans="1:46" ht="16.5">
      <c r="A276" s="16">
        <v>264</v>
      </c>
      <c r="B276" s="17">
        <v>275</v>
      </c>
      <c r="C276" s="18" t="s">
        <v>1202</v>
      </c>
      <c r="D276" s="18" t="str">
        <f t="shared" si="15"/>
        <v xml:space="preserve"> AC/MO, Côte de Nuits, Grand cru, Domaine Armand Rousseau </v>
      </c>
      <c r="E276" s="19" t="s">
        <v>199</v>
      </c>
      <c r="F276" s="20" t="s">
        <v>16</v>
      </c>
      <c r="G276" s="15" t="str">
        <f t="shared" si="14"/>
        <v>CHF 1800-2500</v>
      </c>
      <c r="H276" s="43">
        <v>0</v>
      </c>
      <c r="J276" s="15" t="s">
        <v>1185</v>
      </c>
      <c r="K276" s="15" t="s">
        <v>1197</v>
      </c>
      <c r="L276" s="15" t="s">
        <v>1195</v>
      </c>
      <c r="M276" s="15" t="s">
        <v>1434</v>
      </c>
      <c r="AS276" s="19" t="s">
        <v>3</v>
      </c>
      <c r="AT276" s="19" t="s">
        <v>127</v>
      </c>
    </row>
    <row r="277" spans="1:46" ht="16.5">
      <c r="A277" s="16">
        <v>264</v>
      </c>
      <c r="B277" s="17">
        <v>276</v>
      </c>
      <c r="C277" s="18" t="s">
        <v>1247</v>
      </c>
      <c r="D277" s="18" t="str">
        <f t="shared" si="15"/>
        <v xml:space="preserve"> AC/MO, Côte de Nuits, Grand cru, Domaine Romanée Conti </v>
      </c>
      <c r="E277" s="19" t="s">
        <v>125</v>
      </c>
      <c r="F277" s="20" t="s">
        <v>16</v>
      </c>
      <c r="G277" s="15" t="str">
        <f t="shared" si="14"/>
        <v>CHF 2700-3500</v>
      </c>
      <c r="H277" s="43">
        <v>0</v>
      </c>
      <c r="J277" s="15" t="s">
        <v>1185</v>
      </c>
      <c r="K277" s="15" t="s">
        <v>1197</v>
      </c>
      <c r="L277" s="15" t="s">
        <v>1195</v>
      </c>
      <c r="M277" s="15" t="s">
        <v>1436</v>
      </c>
      <c r="AS277" s="19" t="s">
        <v>3</v>
      </c>
      <c r="AT277" s="19" t="s">
        <v>120</v>
      </c>
    </row>
    <row r="278" spans="1:46" ht="16.5">
      <c r="A278" s="16">
        <v>264</v>
      </c>
      <c r="B278" s="17">
        <v>277</v>
      </c>
      <c r="C278" s="18" t="s">
        <v>1435</v>
      </c>
      <c r="D278" s="18" t="str">
        <f t="shared" si="15"/>
        <v xml:space="preserve"> AC/MO, Côte de Nuits, Grand cru, Dom. Romanée Conti </v>
      </c>
      <c r="E278" s="19" t="s">
        <v>125</v>
      </c>
      <c r="F278" s="20" t="s">
        <v>16</v>
      </c>
      <c r="G278" s="15" t="str">
        <f t="shared" si="14"/>
        <v>CHF 12500-15000</v>
      </c>
      <c r="H278" s="43">
        <v>0</v>
      </c>
      <c r="J278" s="15" t="s">
        <v>1185</v>
      </c>
      <c r="K278" s="15" t="s">
        <v>1197</v>
      </c>
      <c r="L278" s="15" t="s">
        <v>1195</v>
      </c>
      <c r="M278" s="15" t="s">
        <v>1436</v>
      </c>
      <c r="AS278" s="19" t="s">
        <v>3</v>
      </c>
      <c r="AT278" s="19" t="s">
        <v>130</v>
      </c>
    </row>
    <row r="279" spans="1:46" ht="16.5">
      <c r="A279" s="16">
        <v>264</v>
      </c>
      <c r="B279" s="17">
        <v>278</v>
      </c>
      <c r="C279" s="18" t="s">
        <v>1435</v>
      </c>
      <c r="D279" s="18" t="str">
        <f t="shared" si="15"/>
        <v xml:space="preserve"> AC/MO, Côte de Nuits, Grand cru, Dom. Romanée Conti </v>
      </c>
      <c r="E279" s="19" t="s">
        <v>420</v>
      </c>
      <c r="F279" s="20" t="s">
        <v>16</v>
      </c>
      <c r="G279" s="15" t="str">
        <f t="shared" si="14"/>
        <v>CHF 12000-14000</v>
      </c>
      <c r="H279" s="43">
        <v>0</v>
      </c>
      <c r="J279" s="15" t="s">
        <v>1140</v>
      </c>
      <c r="K279" s="15" t="s">
        <v>1144</v>
      </c>
      <c r="L279" s="15" t="s">
        <v>1151</v>
      </c>
      <c r="AS279" s="19" t="s">
        <v>3</v>
      </c>
      <c r="AT279" s="19" t="s">
        <v>437</v>
      </c>
    </row>
    <row r="280" spans="1:46" ht="16.5">
      <c r="A280" s="16">
        <v>264</v>
      </c>
      <c r="B280" s="17">
        <v>279</v>
      </c>
      <c r="C280" s="18" t="s">
        <v>1309</v>
      </c>
      <c r="D280" s="18" t="str">
        <f t="shared" ref="D280:D311" si="16">J279&amp;","&amp;K279&amp;","&amp;L279</f>
        <v xml:space="preserve"> AC/MC, Pauillac, 2e grand cru classé</v>
      </c>
      <c r="E280" s="19" t="s">
        <v>1077</v>
      </c>
      <c r="F280" s="20" t="s">
        <v>16</v>
      </c>
      <c r="G280" s="15" t="str">
        <f t="shared" si="14"/>
        <v>CHF 720-960</v>
      </c>
      <c r="H280" s="43">
        <v>0</v>
      </c>
      <c r="J280" s="15" t="s">
        <v>1140</v>
      </c>
      <c r="K280" s="15" t="s">
        <v>1159</v>
      </c>
      <c r="L280" s="15" t="s">
        <v>1160</v>
      </c>
      <c r="AS280" s="19" t="s">
        <v>3</v>
      </c>
      <c r="AT280" s="19" t="s">
        <v>56</v>
      </c>
    </row>
    <row r="281" spans="1:46" ht="16.5">
      <c r="A281" s="16">
        <v>264</v>
      </c>
      <c r="B281" s="17">
        <v>280</v>
      </c>
      <c r="C281" s="18" t="s">
        <v>1158</v>
      </c>
      <c r="D281" s="18" t="str">
        <f t="shared" si="16"/>
        <v xml:space="preserve"> AC/MC, St. Emilion, 1er grand cru classé (B)</v>
      </c>
      <c r="E281" s="19" t="s">
        <v>439</v>
      </c>
      <c r="F281" s="20" t="s">
        <v>2</v>
      </c>
      <c r="G281" s="15" t="str">
        <f t="shared" si="14"/>
        <v>CHF 1200-1560</v>
      </c>
      <c r="H281" s="43">
        <v>0</v>
      </c>
      <c r="J281" s="15" t="s">
        <v>1140</v>
      </c>
      <c r="K281" s="15" t="s">
        <v>1159</v>
      </c>
      <c r="L281" s="15" t="s">
        <v>1160</v>
      </c>
      <c r="AS281" s="19" t="s">
        <v>3</v>
      </c>
      <c r="AT281" s="19" t="s">
        <v>440</v>
      </c>
    </row>
    <row r="282" spans="1:46" ht="16.5">
      <c r="A282" s="16">
        <v>264</v>
      </c>
      <c r="B282" s="17">
        <v>281</v>
      </c>
      <c r="C282" s="18" t="s">
        <v>1158</v>
      </c>
      <c r="D282" s="18" t="str">
        <f t="shared" si="16"/>
        <v xml:space="preserve"> AC/MC, St. Emilion, 1er grand cru classé (B)</v>
      </c>
      <c r="E282" s="19" t="s">
        <v>439</v>
      </c>
      <c r="F282" s="20" t="s">
        <v>2</v>
      </c>
      <c r="G282" s="15" t="str">
        <f t="shared" si="14"/>
        <v>CHF 1200-1560</v>
      </c>
      <c r="H282" s="43">
        <v>0</v>
      </c>
      <c r="J282" s="15" t="s">
        <v>1140</v>
      </c>
      <c r="K282" s="15" t="s">
        <v>1159</v>
      </c>
      <c r="L282" s="15" t="s">
        <v>1160</v>
      </c>
      <c r="AS282" s="19" t="s">
        <v>3</v>
      </c>
      <c r="AT282" s="19" t="s">
        <v>440</v>
      </c>
    </row>
    <row r="283" spans="1:46" ht="16.5">
      <c r="A283" s="16">
        <v>264</v>
      </c>
      <c r="B283" s="17">
        <v>282</v>
      </c>
      <c r="C283" s="18" t="s">
        <v>1290</v>
      </c>
      <c r="D283" s="18" t="str">
        <f t="shared" si="16"/>
        <v xml:space="preserve"> AC/MC, St. Emilion, 1er grand cru classé (B)</v>
      </c>
      <c r="E283" s="19" t="s">
        <v>441</v>
      </c>
      <c r="F283" s="20" t="s">
        <v>16</v>
      </c>
      <c r="G283" s="15" t="str">
        <f t="shared" si="14"/>
        <v>CHF 150-200</v>
      </c>
      <c r="H283" s="43">
        <v>0</v>
      </c>
      <c r="J283" s="15" t="s">
        <v>1140</v>
      </c>
      <c r="K283" s="15" t="s">
        <v>1159</v>
      </c>
      <c r="L283" s="15" t="s">
        <v>1160</v>
      </c>
      <c r="AS283" s="19" t="s">
        <v>3</v>
      </c>
      <c r="AT283" s="19" t="s">
        <v>182</v>
      </c>
    </row>
    <row r="284" spans="1:46" ht="16.5">
      <c r="A284" s="16">
        <v>264</v>
      </c>
      <c r="B284" s="17">
        <v>283</v>
      </c>
      <c r="C284" s="18" t="s">
        <v>1290</v>
      </c>
      <c r="D284" s="18" t="str">
        <f t="shared" si="16"/>
        <v xml:space="preserve"> AC/MC, St. Emilion, 1er grand cru classé (B)</v>
      </c>
      <c r="E284" s="19" t="s">
        <v>300</v>
      </c>
      <c r="F284" s="20" t="s">
        <v>16</v>
      </c>
      <c r="G284" s="15" t="str">
        <f t="shared" si="14"/>
        <v>CHF 450-600</v>
      </c>
      <c r="H284" s="43">
        <v>0</v>
      </c>
      <c r="J284" s="15" t="s">
        <v>1140</v>
      </c>
      <c r="K284" s="15" t="s">
        <v>1170</v>
      </c>
      <c r="L284" s="15" t="s">
        <v>1172</v>
      </c>
      <c r="AS284" s="19" t="s">
        <v>3</v>
      </c>
      <c r="AT284" s="19" t="s">
        <v>104</v>
      </c>
    </row>
    <row r="285" spans="1:46" ht="16.5">
      <c r="A285" s="16">
        <v>264</v>
      </c>
      <c r="B285" s="17">
        <v>284</v>
      </c>
      <c r="C285" s="18" t="s">
        <v>1173</v>
      </c>
      <c r="D285" s="18" t="str">
        <f t="shared" si="16"/>
        <v xml:space="preserve"> AC/MC, Pomerol, grand cru exceptionnel</v>
      </c>
      <c r="E285" s="19" t="s">
        <v>442</v>
      </c>
      <c r="F285" s="20" t="s">
        <v>16</v>
      </c>
      <c r="G285" s="15" t="str">
        <f t="shared" si="14"/>
        <v>CHF 2750-3500</v>
      </c>
      <c r="H285" s="43">
        <v>0</v>
      </c>
      <c r="J285" s="15" t="s">
        <v>1140</v>
      </c>
      <c r="K285" s="15" t="s">
        <v>1170</v>
      </c>
      <c r="L285" s="15" t="s">
        <v>1172</v>
      </c>
      <c r="AS285" s="19" t="s">
        <v>3</v>
      </c>
      <c r="AT285" s="19" t="s">
        <v>443</v>
      </c>
    </row>
    <row r="286" spans="1:46" ht="16.5">
      <c r="A286" s="16">
        <v>264</v>
      </c>
      <c r="B286" s="17">
        <v>285</v>
      </c>
      <c r="C286" s="18" t="s">
        <v>1173</v>
      </c>
      <c r="D286" s="18" t="str">
        <f t="shared" si="16"/>
        <v xml:space="preserve"> AC/MC, Pomerol, grand cru exceptionnel</v>
      </c>
      <c r="E286" s="19" t="s">
        <v>444</v>
      </c>
      <c r="F286" s="20" t="s">
        <v>16</v>
      </c>
      <c r="G286" s="15" t="str">
        <f t="shared" si="14"/>
        <v>CHF 2750-3500</v>
      </c>
      <c r="H286" s="43">
        <v>0</v>
      </c>
      <c r="J286" s="15" t="s">
        <v>1140</v>
      </c>
      <c r="K286" s="15" t="s">
        <v>1170</v>
      </c>
      <c r="L286" s="15" t="s">
        <v>1172</v>
      </c>
      <c r="AS286" s="19" t="s">
        <v>3</v>
      </c>
      <c r="AT286" s="19" t="s">
        <v>443</v>
      </c>
    </row>
    <row r="287" spans="1:46" ht="16.5">
      <c r="A287" s="16">
        <v>264</v>
      </c>
      <c r="B287" s="17">
        <v>286</v>
      </c>
      <c r="C287" s="18" t="s">
        <v>1173</v>
      </c>
      <c r="D287" s="18" t="str">
        <f t="shared" si="16"/>
        <v xml:space="preserve"> AC/MC, Pomerol, grand cru exceptionnel</v>
      </c>
      <c r="E287" s="19" t="s">
        <v>445</v>
      </c>
      <c r="F287" s="20" t="s">
        <v>16</v>
      </c>
      <c r="G287" s="15" t="str">
        <f t="shared" si="14"/>
        <v>CHF 8250-10500</v>
      </c>
      <c r="H287" s="43">
        <v>0</v>
      </c>
      <c r="J287" s="15" t="s">
        <v>1140</v>
      </c>
      <c r="K287" s="15" t="s">
        <v>1170</v>
      </c>
      <c r="L287" s="15" t="s">
        <v>1172</v>
      </c>
      <c r="AS287" s="19" t="s">
        <v>3</v>
      </c>
      <c r="AT287" s="19" t="s">
        <v>446</v>
      </c>
    </row>
    <row r="288" spans="1:46" ht="16.5">
      <c r="A288" s="16">
        <v>264</v>
      </c>
      <c r="B288" s="17">
        <v>287</v>
      </c>
      <c r="C288" s="18" t="s">
        <v>1173</v>
      </c>
      <c r="D288" s="18" t="str">
        <f t="shared" si="16"/>
        <v xml:space="preserve"> AC/MC, Pomerol, grand cru exceptionnel</v>
      </c>
      <c r="E288" s="19" t="s">
        <v>445</v>
      </c>
      <c r="F288" s="20" t="s">
        <v>16</v>
      </c>
      <c r="G288" s="15" t="str">
        <f t="shared" si="14"/>
        <v>CHF 8250-10500</v>
      </c>
      <c r="H288" s="43">
        <v>0</v>
      </c>
      <c r="J288" s="15" t="s">
        <v>1140</v>
      </c>
      <c r="K288" s="15" t="s">
        <v>1170</v>
      </c>
      <c r="L288" s="15" t="s">
        <v>1172</v>
      </c>
      <c r="AS288" s="19" t="s">
        <v>3</v>
      </c>
      <c r="AT288" s="19" t="s">
        <v>446</v>
      </c>
    </row>
    <row r="289" spans="1:46" ht="16.5">
      <c r="A289" s="16">
        <v>264</v>
      </c>
      <c r="B289" s="17">
        <v>288</v>
      </c>
      <c r="C289" s="18" t="s">
        <v>1173</v>
      </c>
      <c r="D289" s="18" t="str">
        <f t="shared" si="16"/>
        <v xml:space="preserve"> AC/MC, Pomerol, grand cru exceptionnel</v>
      </c>
      <c r="E289" s="19" t="s">
        <v>447</v>
      </c>
      <c r="F289" s="20" t="s">
        <v>16</v>
      </c>
      <c r="G289" s="15" t="str">
        <f t="shared" si="14"/>
        <v>CHF 8700-10500</v>
      </c>
      <c r="H289" s="43">
        <v>0</v>
      </c>
      <c r="J289" s="15" t="s">
        <v>1140</v>
      </c>
      <c r="K289" s="15" t="s">
        <v>1144</v>
      </c>
      <c r="L289" s="15" t="s">
        <v>1142</v>
      </c>
      <c r="AS289" s="19" t="s">
        <v>3</v>
      </c>
      <c r="AT289" s="19" t="s">
        <v>448</v>
      </c>
    </row>
    <row r="290" spans="1:46" ht="16.5">
      <c r="A290" s="16">
        <v>264</v>
      </c>
      <c r="B290" s="17">
        <v>289</v>
      </c>
      <c r="C290" s="18" t="s">
        <v>1143</v>
      </c>
      <c r="D290" s="18" t="str">
        <f t="shared" si="16"/>
        <v xml:space="preserve"> AC/MC, Pauillac, 1er grand cru classé</v>
      </c>
      <c r="E290" s="19" t="s">
        <v>1078</v>
      </c>
      <c r="F290" s="20" t="s">
        <v>16</v>
      </c>
      <c r="G290" s="15" t="str">
        <f t="shared" si="14"/>
        <v>CHF 700-900</v>
      </c>
      <c r="H290" s="43">
        <v>0</v>
      </c>
      <c r="J290" s="15" t="s">
        <v>1140</v>
      </c>
      <c r="K290" s="15" t="s">
        <v>1144</v>
      </c>
      <c r="L290" s="15" t="s">
        <v>1142</v>
      </c>
      <c r="AS290" s="19" t="s">
        <v>3</v>
      </c>
      <c r="AT290" s="19" t="s">
        <v>229</v>
      </c>
    </row>
    <row r="291" spans="1:46" ht="16.5">
      <c r="A291" s="16">
        <v>264</v>
      </c>
      <c r="B291" s="17">
        <v>290</v>
      </c>
      <c r="C291" s="18" t="s">
        <v>1143</v>
      </c>
      <c r="D291" s="18" t="str">
        <f t="shared" si="16"/>
        <v xml:space="preserve"> AC/MC, Pauillac, 1er grand cru classé</v>
      </c>
      <c r="E291" s="19" t="s">
        <v>1079</v>
      </c>
      <c r="F291" s="20" t="s">
        <v>16</v>
      </c>
      <c r="G291" s="15" t="str">
        <f t="shared" si="14"/>
        <v>CHF 1050-1350</v>
      </c>
      <c r="H291" s="43">
        <v>0</v>
      </c>
      <c r="J291" s="15" t="s">
        <v>1140</v>
      </c>
      <c r="K291" s="15" t="s">
        <v>1144</v>
      </c>
      <c r="L291" s="15" t="s">
        <v>1142</v>
      </c>
      <c r="AS291" s="19" t="s">
        <v>3</v>
      </c>
      <c r="AT291" s="19" t="s">
        <v>141</v>
      </c>
    </row>
    <row r="292" spans="1:46" ht="16.5">
      <c r="A292" s="16">
        <v>264</v>
      </c>
      <c r="B292" s="17">
        <v>291</v>
      </c>
      <c r="C292" s="18" t="s">
        <v>1145</v>
      </c>
      <c r="D292" s="18" t="str">
        <f t="shared" si="16"/>
        <v xml:space="preserve"> AC/MC, Pauillac, 1er grand cru classé</v>
      </c>
      <c r="E292" s="19" t="s">
        <v>450</v>
      </c>
      <c r="F292" s="20" t="s">
        <v>16</v>
      </c>
      <c r="G292" s="15" t="str">
        <f t="shared" si="14"/>
        <v>CHF 330-400</v>
      </c>
      <c r="H292" s="43">
        <v>0</v>
      </c>
      <c r="J292" s="15" t="s">
        <v>1140</v>
      </c>
      <c r="K292" s="15" t="s">
        <v>1144</v>
      </c>
      <c r="L292" s="15" t="s">
        <v>1142</v>
      </c>
      <c r="AS292" s="19" t="s">
        <v>3</v>
      </c>
      <c r="AT292" s="19" t="s">
        <v>155</v>
      </c>
    </row>
    <row r="293" spans="1:46" ht="16.5">
      <c r="A293" s="16">
        <v>264</v>
      </c>
      <c r="B293" s="17">
        <v>292</v>
      </c>
      <c r="C293" s="18" t="s">
        <v>1145</v>
      </c>
      <c r="D293" s="18" t="str">
        <f t="shared" si="16"/>
        <v xml:space="preserve"> AC/MC, Pauillac, 1er grand cru classé</v>
      </c>
      <c r="E293" s="19" t="s">
        <v>451</v>
      </c>
      <c r="F293" s="20" t="s">
        <v>16</v>
      </c>
      <c r="G293" s="15" t="str">
        <f t="shared" si="14"/>
        <v>CHF 350-450</v>
      </c>
      <c r="H293" s="43">
        <v>0</v>
      </c>
      <c r="J293" s="15" t="s">
        <v>1140</v>
      </c>
      <c r="K293" s="15" t="s">
        <v>1144</v>
      </c>
      <c r="L293" s="15" t="s">
        <v>1142</v>
      </c>
      <c r="AS293" s="19" t="s">
        <v>3</v>
      </c>
      <c r="AT293" s="19" t="s">
        <v>357</v>
      </c>
    </row>
    <row r="294" spans="1:46" ht="16.5">
      <c r="A294" s="16">
        <v>264</v>
      </c>
      <c r="B294" s="17">
        <v>293</v>
      </c>
      <c r="C294" s="18" t="s">
        <v>1145</v>
      </c>
      <c r="D294" s="18" t="str">
        <f t="shared" si="16"/>
        <v xml:space="preserve"> AC/MC, Pauillac, 1er grand cru classé</v>
      </c>
      <c r="E294" s="19" t="s">
        <v>452</v>
      </c>
      <c r="F294" s="20" t="s">
        <v>16</v>
      </c>
      <c r="G294" s="15" t="str">
        <f t="shared" si="14"/>
        <v>CHF 350-400</v>
      </c>
      <c r="H294" s="43">
        <v>0</v>
      </c>
      <c r="J294" s="15" t="s">
        <v>1140</v>
      </c>
      <c r="K294" s="15" t="s">
        <v>1144</v>
      </c>
      <c r="L294" s="15" t="s">
        <v>1142</v>
      </c>
      <c r="AS294" s="19" t="s">
        <v>3</v>
      </c>
      <c r="AT294" s="19" t="s">
        <v>453</v>
      </c>
    </row>
    <row r="295" spans="1:46" ht="16.5">
      <c r="A295" s="16">
        <v>264</v>
      </c>
      <c r="B295" s="17">
        <v>294</v>
      </c>
      <c r="C295" s="18" t="s">
        <v>1145</v>
      </c>
      <c r="D295" s="18" t="str">
        <f t="shared" si="16"/>
        <v xml:space="preserve"> AC/MC, Pauillac, 1er grand cru classé</v>
      </c>
      <c r="E295" s="19" t="s">
        <v>454</v>
      </c>
      <c r="F295" s="20" t="s">
        <v>16</v>
      </c>
      <c r="G295" s="15" t="str">
        <f t="shared" si="14"/>
        <v>CHF 350-450</v>
      </c>
      <c r="H295" s="43">
        <v>0</v>
      </c>
      <c r="J295" s="15" t="s">
        <v>1140</v>
      </c>
      <c r="K295" s="15" t="s">
        <v>1144</v>
      </c>
      <c r="L295" s="15" t="s">
        <v>1142</v>
      </c>
      <c r="AS295" s="19" t="s">
        <v>3</v>
      </c>
      <c r="AT295" s="19" t="s">
        <v>357</v>
      </c>
    </row>
    <row r="296" spans="1:46" ht="16.5">
      <c r="A296" s="16">
        <v>264</v>
      </c>
      <c r="B296" s="17">
        <v>295</v>
      </c>
      <c r="C296" s="18" t="s">
        <v>1145</v>
      </c>
      <c r="D296" s="18" t="str">
        <f t="shared" si="16"/>
        <v xml:space="preserve"> AC/MC, Pauillac, 1er grand cru classé</v>
      </c>
      <c r="E296" s="19" t="s">
        <v>455</v>
      </c>
      <c r="F296" s="20" t="s">
        <v>16</v>
      </c>
      <c r="G296" s="15" t="str">
        <f t="shared" si="14"/>
        <v>CHF 1000-1250</v>
      </c>
      <c r="H296" s="43">
        <v>0</v>
      </c>
      <c r="J296" s="15" t="s">
        <v>1140</v>
      </c>
      <c r="K296" s="15" t="s">
        <v>1144</v>
      </c>
      <c r="L296" s="15" t="s">
        <v>1142</v>
      </c>
      <c r="AS296" s="19" t="s">
        <v>3</v>
      </c>
      <c r="AT296" s="19" t="s">
        <v>456</v>
      </c>
    </row>
    <row r="297" spans="1:46" ht="16.5">
      <c r="A297" s="16">
        <v>264</v>
      </c>
      <c r="B297" s="17">
        <v>296</v>
      </c>
      <c r="C297" s="18" t="s">
        <v>1145</v>
      </c>
      <c r="D297" s="18" t="str">
        <f t="shared" si="16"/>
        <v xml:space="preserve"> AC/MC, Pauillac, 1er grand cru classé</v>
      </c>
      <c r="E297" s="19" t="s">
        <v>457</v>
      </c>
      <c r="F297" s="20" t="s">
        <v>16</v>
      </c>
      <c r="G297" s="15" t="str">
        <f t="shared" si="14"/>
        <v>CHF 1200-1500</v>
      </c>
      <c r="H297" s="43">
        <v>0</v>
      </c>
      <c r="J297" s="15" t="s">
        <v>1140</v>
      </c>
      <c r="K297" s="15" t="s">
        <v>1144</v>
      </c>
      <c r="L297" s="15" t="s">
        <v>1142</v>
      </c>
      <c r="AS297" s="19" t="s">
        <v>3</v>
      </c>
      <c r="AT297" s="19" t="s">
        <v>143</v>
      </c>
    </row>
    <row r="298" spans="1:46" ht="16.5">
      <c r="A298" s="16">
        <v>264</v>
      </c>
      <c r="B298" s="17">
        <v>297</v>
      </c>
      <c r="C298" s="18" t="s">
        <v>1145</v>
      </c>
      <c r="D298" s="18" t="str">
        <f t="shared" si="16"/>
        <v xml:space="preserve"> AC/MC, Pauillac, 1er grand cru classé</v>
      </c>
      <c r="E298" s="19" t="s">
        <v>441</v>
      </c>
      <c r="F298" s="20" t="s">
        <v>16</v>
      </c>
      <c r="G298" s="15" t="str">
        <f t="shared" si="14"/>
        <v>CHF 700-900</v>
      </c>
      <c r="H298" s="43">
        <v>0</v>
      </c>
      <c r="J298" s="15" t="s">
        <v>1140</v>
      </c>
      <c r="K298" s="15" t="s">
        <v>1144</v>
      </c>
      <c r="L298" s="15" t="s">
        <v>1142</v>
      </c>
      <c r="AS298" s="19" t="s">
        <v>3</v>
      </c>
      <c r="AT298" s="19" t="s">
        <v>229</v>
      </c>
    </row>
    <row r="299" spans="1:46" ht="16.5">
      <c r="A299" s="16">
        <v>264</v>
      </c>
      <c r="B299" s="17">
        <v>298</v>
      </c>
      <c r="C299" s="18" t="s">
        <v>1145</v>
      </c>
      <c r="D299" s="18" t="str">
        <f t="shared" si="16"/>
        <v xml:space="preserve"> AC/MC, Pauillac, 1er grand cru classé</v>
      </c>
      <c r="E299" s="19" t="s">
        <v>300</v>
      </c>
      <c r="F299" s="20" t="s">
        <v>16</v>
      </c>
      <c r="G299" s="15" t="str">
        <f t="shared" si="14"/>
        <v>CHF 2100-2700</v>
      </c>
      <c r="H299" s="43">
        <v>0</v>
      </c>
      <c r="J299" s="15" t="s">
        <v>1140</v>
      </c>
      <c r="K299" s="15" t="s">
        <v>1144</v>
      </c>
      <c r="L299" s="15" t="s">
        <v>1142</v>
      </c>
      <c r="AS299" s="19" t="s">
        <v>3</v>
      </c>
      <c r="AT299" s="19" t="s">
        <v>458</v>
      </c>
    </row>
    <row r="300" spans="1:46" ht="16.5">
      <c r="A300" s="16">
        <v>264</v>
      </c>
      <c r="B300" s="17">
        <v>299</v>
      </c>
      <c r="C300" s="18" t="s">
        <v>1145</v>
      </c>
      <c r="D300" s="18" t="str">
        <f t="shared" si="16"/>
        <v xml:space="preserve"> AC/MC, Pauillac, 1er grand cru classé</v>
      </c>
      <c r="E300" s="19" t="s">
        <v>459</v>
      </c>
      <c r="F300" s="20" t="s">
        <v>16</v>
      </c>
      <c r="G300" s="15" t="str">
        <f t="shared" si="14"/>
        <v>CHF 2400-3000</v>
      </c>
      <c r="H300" s="43">
        <v>0</v>
      </c>
      <c r="J300" s="15" t="s">
        <v>1140</v>
      </c>
      <c r="K300" s="15" t="s">
        <v>1144</v>
      </c>
      <c r="L300" s="15" t="s">
        <v>1142</v>
      </c>
      <c r="AS300" s="19" t="s">
        <v>3</v>
      </c>
      <c r="AT300" s="19" t="s">
        <v>26</v>
      </c>
    </row>
    <row r="301" spans="1:46" ht="16.5">
      <c r="A301" s="16">
        <v>264</v>
      </c>
      <c r="B301" s="17">
        <v>300</v>
      </c>
      <c r="C301" s="18" t="s">
        <v>1145</v>
      </c>
      <c r="D301" s="18" t="str">
        <f t="shared" si="16"/>
        <v xml:space="preserve"> AC/MC, Pauillac, 1er grand cru classé</v>
      </c>
      <c r="E301" s="19" t="s">
        <v>460</v>
      </c>
      <c r="F301" s="20" t="s">
        <v>16</v>
      </c>
      <c r="G301" s="15" t="str">
        <f t="shared" si="14"/>
        <v>CHF 750-1000</v>
      </c>
      <c r="H301" s="43">
        <v>0</v>
      </c>
      <c r="J301" s="15" t="s">
        <v>1140</v>
      </c>
      <c r="K301" s="15" t="s">
        <v>1144</v>
      </c>
      <c r="L301" s="15" t="s">
        <v>1142</v>
      </c>
      <c r="AS301" s="19" t="s">
        <v>3</v>
      </c>
      <c r="AT301" s="19" t="s">
        <v>74</v>
      </c>
    </row>
    <row r="302" spans="1:46" ht="16.5">
      <c r="A302" s="16">
        <v>264</v>
      </c>
      <c r="B302" s="17">
        <v>301</v>
      </c>
      <c r="C302" s="18" t="s">
        <v>1145</v>
      </c>
      <c r="D302" s="18" t="str">
        <f t="shared" si="16"/>
        <v xml:space="preserve"> AC/MC, Pauillac, 1er grand cru classé</v>
      </c>
      <c r="E302" s="19" t="s">
        <v>461</v>
      </c>
      <c r="F302" s="20" t="s">
        <v>16</v>
      </c>
      <c r="G302" s="15" t="str">
        <f t="shared" si="14"/>
        <v>CHF 2250-3000</v>
      </c>
      <c r="H302" s="43">
        <v>0</v>
      </c>
      <c r="J302" s="15" t="s">
        <v>1140</v>
      </c>
      <c r="K302" s="15" t="s">
        <v>1144</v>
      </c>
      <c r="L302" s="15" t="s">
        <v>1142</v>
      </c>
      <c r="AS302" s="19" t="s">
        <v>3</v>
      </c>
      <c r="AT302" s="19" t="s">
        <v>462</v>
      </c>
    </row>
    <row r="303" spans="1:46" ht="16.5">
      <c r="A303" s="16">
        <v>264</v>
      </c>
      <c r="B303" s="17">
        <v>302</v>
      </c>
      <c r="C303" s="18" t="s">
        <v>1145</v>
      </c>
      <c r="D303" s="18" t="str">
        <f t="shared" si="16"/>
        <v xml:space="preserve"> AC/MC, Pauillac, 1er grand cru classé</v>
      </c>
      <c r="E303" s="19" t="s">
        <v>463</v>
      </c>
      <c r="F303" s="20" t="s">
        <v>16</v>
      </c>
      <c r="G303" s="15" t="str">
        <f t="shared" si="14"/>
        <v>CHF 750-1000</v>
      </c>
      <c r="H303" s="43">
        <v>0</v>
      </c>
      <c r="J303" s="15" t="s">
        <v>1140</v>
      </c>
      <c r="K303" s="15" t="s">
        <v>1144</v>
      </c>
      <c r="L303" s="15" t="s">
        <v>1142</v>
      </c>
      <c r="AS303" s="19" t="s">
        <v>3</v>
      </c>
      <c r="AT303" s="19" t="s">
        <v>74</v>
      </c>
    </row>
    <row r="304" spans="1:46" ht="16.5">
      <c r="A304" s="16">
        <v>264</v>
      </c>
      <c r="B304" s="17">
        <v>303</v>
      </c>
      <c r="C304" s="18" t="s">
        <v>1145</v>
      </c>
      <c r="D304" s="18" t="str">
        <f t="shared" si="16"/>
        <v xml:space="preserve"> AC/MC, Pauillac, 1er grand cru classé</v>
      </c>
      <c r="E304" s="19" t="s">
        <v>464</v>
      </c>
      <c r="F304" s="20" t="s">
        <v>16</v>
      </c>
      <c r="G304" s="15" t="str">
        <f t="shared" si="14"/>
        <v>CHF 1400-2000</v>
      </c>
      <c r="H304" s="43">
        <v>0</v>
      </c>
      <c r="J304" s="15" t="s">
        <v>1140</v>
      </c>
      <c r="K304" s="15" t="s">
        <v>1144</v>
      </c>
      <c r="L304" s="15" t="s">
        <v>1142</v>
      </c>
      <c r="AS304" s="19" t="s">
        <v>3</v>
      </c>
      <c r="AT304" s="19" t="s">
        <v>465</v>
      </c>
    </row>
    <row r="305" spans="1:46" ht="16.5">
      <c r="A305" s="16">
        <v>264</v>
      </c>
      <c r="B305" s="17">
        <v>304</v>
      </c>
      <c r="C305" s="18" t="s">
        <v>1145</v>
      </c>
      <c r="D305" s="18" t="str">
        <f t="shared" si="16"/>
        <v xml:space="preserve"> AC/MC, Pauillac, 1er grand cru classé</v>
      </c>
      <c r="E305" s="19" t="s">
        <v>466</v>
      </c>
      <c r="F305" s="20" t="s">
        <v>16</v>
      </c>
      <c r="G305" s="15" t="str">
        <f t="shared" si="14"/>
        <v>CHF 2100-3000</v>
      </c>
      <c r="H305" s="43">
        <v>0</v>
      </c>
      <c r="J305" s="15" t="s">
        <v>1140</v>
      </c>
      <c r="K305" s="15" t="s">
        <v>1144</v>
      </c>
      <c r="L305" s="15" t="s">
        <v>1142</v>
      </c>
      <c r="AS305" s="19" t="s">
        <v>3</v>
      </c>
      <c r="AT305" s="19" t="s">
        <v>467</v>
      </c>
    </row>
    <row r="306" spans="1:46" ht="16.5">
      <c r="A306" s="16">
        <v>264</v>
      </c>
      <c r="B306" s="17">
        <v>305</v>
      </c>
      <c r="C306" s="18" t="s">
        <v>1145</v>
      </c>
      <c r="D306" s="18" t="str">
        <f t="shared" si="16"/>
        <v xml:space="preserve"> AC/MC, Pauillac, 1er grand cru classé</v>
      </c>
      <c r="E306" s="19" t="s">
        <v>219</v>
      </c>
      <c r="F306" s="20" t="s">
        <v>16</v>
      </c>
      <c r="G306" s="15" t="str">
        <f t="shared" si="14"/>
        <v>CHF 3900-4800</v>
      </c>
      <c r="H306" s="43">
        <v>0</v>
      </c>
      <c r="J306" s="15" t="s">
        <v>1140</v>
      </c>
      <c r="K306" s="15" t="s">
        <v>1144</v>
      </c>
      <c r="L306" s="15" t="s">
        <v>1142</v>
      </c>
      <c r="AS306" s="19" t="s">
        <v>3</v>
      </c>
      <c r="AT306" s="19" t="s">
        <v>468</v>
      </c>
    </row>
    <row r="307" spans="1:46" ht="16.5">
      <c r="A307" s="16">
        <v>264</v>
      </c>
      <c r="B307" s="17">
        <v>306</v>
      </c>
      <c r="C307" s="18" t="s">
        <v>1145</v>
      </c>
      <c r="D307" s="18" t="str">
        <f t="shared" si="16"/>
        <v xml:space="preserve"> AC/MC, Pauillac, 1er grand cru classé</v>
      </c>
      <c r="E307" s="19" t="s">
        <v>469</v>
      </c>
      <c r="F307" s="20" t="s">
        <v>16</v>
      </c>
      <c r="G307" s="15" t="str">
        <f t="shared" si="14"/>
        <v>CHF 7800-9600</v>
      </c>
      <c r="H307" s="43">
        <v>0</v>
      </c>
      <c r="J307" s="15" t="s">
        <v>1140</v>
      </c>
      <c r="K307" s="15" t="s">
        <v>1144</v>
      </c>
      <c r="L307" s="15" t="s">
        <v>1142</v>
      </c>
      <c r="AS307" s="19" t="s">
        <v>3</v>
      </c>
      <c r="AT307" s="19" t="s">
        <v>470</v>
      </c>
    </row>
    <row r="308" spans="1:46" ht="16.5">
      <c r="A308" s="16">
        <v>264</v>
      </c>
      <c r="B308" s="17">
        <v>307</v>
      </c>
      <c r="C308" s="18" t="s">
        <v>1145</v>
      </c>
      <c r="D308" s="18" t="str">
        <f t="shared" si="16"/>
        <v xml:space="preserve"> AC/MC, Pauillac, 1er grand cru classé</v>
      </c>
      <c r="E308" s="19" t="s">
        <v>471</v>
      </c>
      <c r="F308" s="20" t="s">
        <v>16</v>
      </c>
      <c r="G308" s="15" t="str">
        <f t="shared" si="14"/>
        <v>CHF 8000-10000</v>
      </c>
      <c r="H308" s="43">
        <v>0</v>
      </c>
      <c r="J308" s="15" t="s">
        <v>1140</v>
      </c>
      <c r="K308" s="15" t="s">
        <v>1141</v>
      </c>
      <c r="L308" s="15" t="s">
        <v>1142</v>
      </c>
      <c r="AS308" s="19" t="s">
        <v>3</v>
      </c>
      <c r="AT308" s="19" t="s">
        <v>472</v>
      </c>
    </row>
    <row r="309" spans="1:46" ht="16.5">
      <c r="A309" s="16">
        <v>264</v>
      </c>
      <c r="B309" s="17">
        <v>308</v>
      </c>
      <c r="C309" s="18" t="s">
        <v>1139</v>
      </c>
      <c r="D309" s="18" t="str">
        <f t="shared" si="16"/>
        <v xml:space="preserve"> AC/MC, Margaux, 1er grand cru classé</v>
      </c>
      <c r="E309" s="19" t="s">
        <v>473</v>
      </c>
      <c r="F309" s="20" t="s">
        <v>16</v>
      </c>
      <c r="G309" s="15" t="str">
        <f t="shared" si="14"/>
        <v>CHF 1200-1800</v>
      </c>
      <c r="H309" s="43">
        <v>0</v>
      </c>
      <c r="J309" s="15" t="s">
        <v>1140</v>
      </c>
      <c r="K309" s="15" t="s">
        <v>1159</v>
      </c>
      <c r="L309" s="15" t="s">
        <v>1168</v>
      </c>
      <c r="AS309" s="19" t="s">
        <v>3</v>
      </c>
      <c r="AT309" s="19" t="s">
        <v>72</v>
      </c>
    </row>
    <row r="310" spans="1:46" ht="16.5">
      <c r="A310" s="16">
        <v>264</v>
      </c>
      <c r="B310" s="17">
        <v>309</v>
      </c>
      <c r="C310" s="18" t="s">
        <v>1306</v>
      </c>
      <c r="D310" s="18" t="str">
        <f t="shared" si="16"/>
        <v xml:space="preserve"> AC/MC, St. Emilion, 1er grand cru classé (A)</v>
      </c>
      <c r="E310" s="19" t="s">
        <v>449</v>
      </c>
      <c r="F310" s="20" t="s">
        <v>16</v>
      </c>
      <c r="G310" s="15" t="str">
        <f t="shared" si="14"/>
        <v>CHF 500-800</v>
      </c>
      <c r="H310" s="43">
        <v>0</v>
      </c>
      <c r="J310" s="15" t="s">
        <v>1317</v>
      </c>
      <c r="K310" s="15" t="s">
        <v>1318</v>
      </c>
      <c r="L310" s="15" t="s">
        <v>1438</v>
      </c>
      <c r="AS310" s="19" t="s">
        <v>3</v>
      </c>
      <c r="AT310" s="19" t="s">
        <v>475</v>
      </c>
    </row>
    <row r="311" spans="1:46" ht="16.5">
      <c r="A311" s="16">
        <v>264</v>
      </c>
      <c r="B311" s="17">
        <v>310</v>
      </c>
      <c r="C311" s="18" t="s">
        <v>1437</v>
      </c>
      <c r="D311" s="18" t="str">
        <f t="shared" si="16"/>
        <v xml:space="preserve"> MO/DOCa, Ribera del Duero, Bodegas Vega Sicilia</v>
      </c>
      <c r="E311" s="19" t="s">
        <v>477</v>
      </c>
      <c r="F311" s="20" t="s">
        <v>16</v>
      </c>
      <c r="G311" s="15" t="str">
        <f t="shared" si="14"/>
        <v>CHF 300-400</v>
      </c>
      <c r="H311" s="43">
        <v>0</v>
      </c>
      <c r="J311" s="15" t="s">
        <v>1257</v>
      </c>
      <c r="K311" s="15" t="s">
        <v>1253</v>
      </c>
      <c r="L311" s="15" t="s">
        <v>1440</v>
      </c>
      <c r="AS311" s="19" t="s">
        <v>3</v>
      </c>
      <c r="AT311" s="19" t="s">
        <v>87</v>
      </c>
    </row>
    <row r="312" spans="1:46" ht="16.5">
      <c r="A312" s="16">
        <v>264</v>
      </c>
      <c r="B312" s="17">
        <v>311</v>
      </c>
      <c r="C312" s="18" t="s">
        <v>1439</v>
      </c>
      <c r="D312" s="18" t="str">
        <f t="shared" ref="D312:D343" si="17">J311&amp;","&amp;K311&amp;","&amp;L311</f>
        <v xml:space="preserve"> MO/IGT, Toscana, Piero Antinori</v>
      </c>
      <c r="E312" s="19" t="s">
        <v>479</v>
      </c>
      <c r="F312" s="20" t="s">
        <v>16</v>
      </c>
      <c r="G312" s="15" t="str">
        <f t="shared" si="14"/>
        <v>CHF 400-500</v>
      </c>
      <c r="H312" s="43">
        <v>0</v>
      </c>
      <c r="J312" s="15" t="s">
        <v>1257</v>
      </c>
      <c r="K312" s="15" t="s">
        <v>1253</v>
      </c>
      <c r="L312" s="15" t="s">
        <v>1440</v>
      </c>
      <c r="AS312" s="19" t="s">
        <v>3</v>
      </c>
      <c r="AT312" s="19" t="s">
        <v>95</v>
      </c>
    </row>
    <row r="313" spans="1:46" ht="16.5">
      <c r="A313" s="16">
        <v>264</v>
      </c>
      <c r="B313" s="17">
        <v>312</v>
      </c>
      <c r="C313" s="18" t="s">
        <v>1439</v>
      </c>
      <c r="D313" s="18" t="str">
        <f t="shared" si="17"/>
        <v xml:space="preserve"> MO/IGT, Toscana, Piero Antinori</v>
      </c>
      <c r="E313" s="19" t="s">
        <v>480</v>
      </c>
      <c r="F313" s="20" t="s">
        <v>16</v>
      </c>
      <c r="G313" s="15" t="str">
        <f t="shared" si="14"/>
        <v>CHF 500-650</v>
      </c>
      <c r="H313" s="43">
        <v>0</v>
      </c>
      <c r="J313" s="15" t="s">
        <v>1177</v>
      </c>
      <c r="K313" s="15" t="s">
        <v>1178</v>
      </c>
      <c r="L313" s="15" t="s">
        <v>1179</v>
      </c>
      <c r="AS313" s="19" t="s">
        <v>3</v>
      </c>
      <c r="AT313" s="19" t="s">
        <v>341</v>
      </c>
    </row>
    <row r="314" spans="1:46" ht="16.5">
      <c r="A314" s="16">
        <v>264</v>
      </c>
      <c r="B314" s="17">
        <v>313</v>
      </c>
      <c r="C314" s="18" t="s">
        <v>1176</v>
      </c>
      <c r="D314" s="18" t="str">
        <f t="shared" si="17"/>
        <v xml:space="preserve"> MO/DOC, Bolgheri, Tenuta dell’Ornellaia</v>
      </c>
      <c r="E314" s="19" t="s">
        <v>481</v>
      </c>
      <c r="F314" s="20" t="s">
        <v>16</v>
      </c>
      <c r="G314" s="15" t="str">
        <f t="shared" si="14"/>
        <v>CHF 700-900</v>
      </c>
      <c r="H314" s="43">
        <v>0</v>
      </c>
      <c r="J314" s="15" t="s">
        <v>1177</v>
      </c>
      <c r="K314" s="15" t="s">
        <v>1178</v>
      </c>
      <c r="L314" s="15" t="s">
        <v>1179</v>
      </c>
      <c r="AS314" s="19" t="s">
        <v>3</v>
      </c>
      <c r="AT314" s="19" t="s">
        <v>229</v>
      </c>
    </row>
    <row r="315" spans="1:46" ht="16.5">
      <c r="A315" s="16">
        <v>264</v>
      </c>
      <c r="B315" s="17">
        <v>314</v>
      </c>
      <c r="C315" s="18" t="s">
        <v>1176</v>
      </c>
      <c r="D315" s="18" t="str">
        <f t="shared" si="17"/>
        <v xml:space="preserve"> MO/DOC, Bolgheri, Tenuta dell’Ornellaia</v>
      </c>
      <c r="E315" s="19" t="s">
        <v>410</v>
      </c>
      <c r="F315" s="20" t="s">
        <v>16</v>
      </c>
      <c r="G315" s="15" t="str">
        <f t="shared" si="14"/>
        <v>CHF 720-900</v>
      </c>
      <c r="H315" s="43">
        <v>0</v>
      </c>
      <c r="J315" s="15" t="s">
        <v>1177</v>
      </c>
      <c r="K315" s="15" t="s">
        <v>1178</v>
      </c>
      <c r="L315" s="15" t="s">
        <v>1315</v>
      </c>
      <c r="AS315" s="19" t="s">
        <v>3</v>
      </c>
      <c r="AT315" s="19" t="s">
        <v>294</v>
      </c>
    </row>
    <row r="316" spans="1:46" ht="16.5">
      <c r="A316" s="16">
        <v>264</v>
      </c>
      <c r="B316" s="17">
        <v>315</v>
      </c>
      <c r="C316" s="18" t="s">
        <v>1314</v>
      </c>
      <c r="D316" s="18" t="str">
        <f t="shared" si="17"/>
        <v xml:space="preserve"> MO/DOC, Bolgheri, Tenuta San Guido</v>
      </c>
      <c r="E316" s="19" t="s">
        <v>410</v>
      </c>
      <c r="F316" s="20" t="s">
        <v>16</v>
      </c>
      <c r="G316" s="15" t="str">
        <f t="shared" si="14"/>
        <v>CHF 720-900</v>
      </c>
      <c r="H316" s="43">
        <v>0</v>
      </c>
      <c r="J316" s="15" t="s">
        <v>1177</v>
      </c>
      <c r="K316" s="15" t="s">
        <v>1178</v>
      </c>
      <c r="L316" s="15" t="s">
        <v>1365</v>
      </c>
      <c r="AS316" s="19" t="s">
        <v>3</v>
      </c>
      <c r="AT316" s="19" t="s">
        <v>294</v>
      </c>
    </row>
    <row r="317" spans="1:46" ht="16.5">
      <c r="A317" s="16">
        <v>264</v>
      </c>
      <c r="B317" s="17">
        <v>316</v>
      </c>
      <c r="C317" s="18" t="s">
        <v>1441</v>
      </c>
      <c r="D317" s="18" t="str">
        <f t="shared" si="17"/>
        <v xml:space="preserve"> MO/DOC, Bolgheri, Azienda Le Macchiole</v>
      </c>
      <c r="E317" s="19" t="s">
        <v>410</v>
      </c>
      <c r="F317" s="20" t="s">
        <v>16</v>
      </c>
      <c r="G317" s="15" t="str">
        <f t="shared" si="14"/>
        <v>CHF 330-420</v>
      </c>
      <c r="H317" s="43">
        <v>0</v>
      </c>
      <c r="J317" s="15" t="s">
        <v>1177</v>
      </c>
      <c r="K317" s="15" t="s">
        <v>1178</v>
      </c>
      <c r="L317" s="15" t="s">
        <v>1443</v>
      </c>
      <c r="AS317" s="19" t="s">
        <v>3</v>
      </c>
      <c r="AT317" s="19" t="s">
        <v>483</v>
      </c>
    </row>
    <row r="318" spans="1:46" ht="16.5">
      <c r="A318" s="16">
        <v>264</v>
      </c>
      <c r="B318" s="17">
        <v>317</v>
      </c>
      <c r="C318" s="18" t="s">
        <v>1442</v>
      </c>
      <c r="D318" s="18" t="str">
        <f t="shared" si="17"/>
        <v xml:space="preserve"> MO/DOC, Bolgheri, Tenuta Guado al Tasso</v>
      </c>
      <c r="E318" s="19" t="s">
        <v>485</v>
      </c>
      <c r="F318" s="20" t="s">
        <v>16</v>
      </c>
      <c r="G318" s="15" t="str">
        <f t="shared" si="14"/>
        <v>CHF 100-150</v>
      </c>
      <c r="H318" s="43">
        <v>0</v>
      </c>
      <c r="J318" s="15" t="s">
        <v>1177</v>
      </c>
      <c r="K318" s="15" t="s">
        <v>1178</v>
      </c>
      <c r="L318" s="15" t="s">
        <v>1443</v>
      </c>
      <c r="AS318" s="19" t="s">
        <v>3</v>
      </c>
      <c r="AT318" s="19" t="s">
        <v>332</v>
      </c>
    </row>
    <row r="319" spans="1:46" ht="16.5">
      <c r="A319" s="16">
        <v>264</v>
      </c>
      <c r="B319" s="38">
        <v>318</v>
      </c>
      <c r="C319" s="18" t="s">
        <v>1442</v>
      </c>
      <c r="D319" s="18" t="str">
        <f t="shared" si="17"/>
        <v xml:space="preserve"> MO/DOC, Bolgheri, Tenuta Guado al Tasso</v>
      </c>
      <c r="E319" s="19" t="s">
        <v>486</v>
      </c>
      <c r="F319" s="28" t="s">
        <v>16</v>
      </c>
      <c r="G319" s="15" t="str">
        <f t="shared" si="14"/>
        <v>CHF 100-150</v>
      </c>
      <c r="H319" s="43">
        <v>0</v>
      </c>
      <c r="J319" s="15" t="s">
        <v>1177</v>
      </c>
      <c r="K319" s="15" t="s">
        <v>1178</v>
      </c>
      <c r="L319" s="15" t="s">
        <v>1443</v>
      </c>
      <c r="AS319" s="19" t="s">
        <v>3</v>
      </c>
      <c r="AT319" s="39" t="s">
        <v>332</v>
      </c>
    </row>
    <row r="320" spans="1:46" ht="16.5">
      <c r="A320" s="16">
        <v>264</v>
      </c>
      <c r="B320" s="17">
        <v>319</v>
      </c>
      <c r="C320" s="18" t="s">
        <v>1444</v>
      </c>
      <c r="D320" s="18" t="str">
        <f t="shared" si="17"/>
        <v xml:space="preserve"> MO/DOC, Bolgheri, Tenuta Guado al Tasso</v>
      </c>
      <c r="E320" s="19" t="s">
        <v>488</v>
      </c>
      <c r="F320" s="20" t="s">
        <v>16</v>
      </c>
      <c r="G320" s="15" t="str">
        <f t="shared" si="14"/>
        <v>CHF 210-300</v>
      </c>
      <c r="H320" s="43">
        <v>0</v>
      </c>
      <c r="J320" s="15" t="s">
        <v>1177</v>
      </c>
      <c r="K320" s="15" t="s">
        <v>1178</v>
      </c>
      <c r="L320" s="15" t="s">
        <v>1443</v>
      </c>
      <c r="AS320" s="19" t="s">
        <v>3</v>
      </c>
      <c r="AT320" s="19" t="s">
        <v>327</v>
      </c>
    </row>
    <row r="321" spans="1:46" ht="16.5">
      <c r="A321" s="16">
        <v>264</v>
      </c>
      <c r="B321" s="38">
        <v>320</v>
      </c>
      <c r="C321" s="18" t="s">
        <v>1444</v>
      </c>
      <c r="D321" s="18" t="str">
        <f t="shared" si="17"/>
        <v xml:space="preserve"> MO/DOC, Bolgheri, Tenuta Guado al Tasso</v>
      </c>
      <c r="E321" s="19" t="s">
        <v>489</v>
      </c>
      <c r="F321" s="28" t="s">
        <v>16</v>
      </c>
      <c r="G321" s="15" t="str">
        <f t="shared" si="14"/>
        <v>CHF 150-250</v>
      </c>
      <c r="H321" s="43">
        <v>0</v>
      </c>
      <c r="J321" s="15" t="s">
        <v>1177</v>
      </c>
      <c r="K321" s="15" t="s">
        <v>1178</v>
      </c>
      <c r="L321" s="15" t="s">
        <v>1443</v>
      </c>
      <c r="AS321" s="19" t="s">
        <v>3</v>
      </c>
      <c r="AT321" s="39" t="s">
        <v>490</v>
      </c>
    </row>
    <row r="322" spans="1:46" ht="16.5">
      <c r="A322" s="16">
        <v>264</v>
      </c>
      <c r="B322" s="17">
        <v>321</v>
      </c>
      <c r="C322" s="18" t="s">
        <v>1444</v>
      </c>
      <c r="D322" s="18" t="str">
        <f t="shared" si="17"/>
        <v xml:space="preserve"> MO/DOC, Bolgheri, Tenuta Guado al Tasso</v>
      </c>
      <c r="E322" s="19" t="s">
        <v>489</v>
      </c>
      <c r="F322" s="20" t="s">
        <v>16</v>
      </c>
      <c r="G322" s="15" t="str">
        <f t="shared" ref="G322:G385" si="18">AS322&amp;" "&amp;AT322</f>
        <v>CHF 150-250</v>
      </c>
      <c r="H322" s="43">
        <v>0</v>
      </c>
      <c r="J322" s="15" t="s">
        <v>1257</v>
      </c>
      <c r="K322" s="15" t="s">
        <v>1178</v>
      </c>
      <c r="L322" s="15" t="s">
        <v>1365</v>
      </c>
      <c r="AS322" s="19" t="s">
        <v>3</v>
      </c>
      <c r="AT322" s="19" t="s">
        <v>490</v>
      </c>
    </row>
    <row r="323" spans="1:46" ht="16.5">
      <c r="A323" s="16">
        <v>264</v>
      </c>
      <c r="B323" s="17">
        <v>322</v>
      </c>
      <c r="C323" s="18" t="s">
        <v>1364</v>
      </c>
      <c r="D323" s="18" t="str">
        <f t="shared" si="17"/>
        <v xml:space="preserve"> MO/IGT, Bolgheri, Azienda Le Macchiole</v>
      </c>
      <c r="E323" s="19" t="s">
        <v>491</v>
      </c>
      <c r="F323" s="20" t="s">
        <v>492</v>
      </c>
      <c r="G323" s="15" t="str">
        <f t="shared" si="18"/>
        <v>CHF 650-800</v>
      </c>
      <c r="H323" s="43">
        <v>0</v>
      </c>
      <c r="J323" s="15" t="s">
        <v>1257</v>
      </c>
      <c r="K323" s="15" t="s">
        <v>1178</v>
      </c>
      <c r="L323" s="15" t="s">
        <v>1365</v>
      </c>
      <c r="AS323" s="19" t="s">
        <v>3</v>
      </c>
      <c r="AT323" s="19" t="s">
        <v>346</v>
      </c>
    </row>
    <row r="324" spans="1:46" ht="16.5">
      <c r="A324" s="16">
        <v>264</v>
      </c>
      <c r="B324" s="17">
        <v>323</v>
      </c>
      <c r="C324" s="18" t="s">
        <v>1364</v>
      </c>
      <c r="D324" s="18" t="str">
        <f t="shared" si="17"/>
        <v xml:space="preserve"> MO/IGT, Bolgheri, Azienda Le Macchiole</v>
      </c>
      <c r="E324" s="19" t="s">
        <v>493</v>
      </c>
      <c r="F324" s="20" t="s">
        <v>492</v>
      </c>
      <c r="G324" s="15" t="str">
        <f t="shared" si="18"/>
        <v>CHF 600-750</v>
      </c>
      <c r="H324" s="43">
        <v>0</v>
      </c>
      <c r="J324" s="15" t="s">
        <v>1257</v>
      </c>
      <c r="K324" s="15" t="s">
        <v>1178</v>
      </c>
      <c r="L324" s="15" t="s">
        <v>1365</v>
      </c>
      <c r="AS324" s="19" t="s">
        <v>3</v>
      </c>
      <c r="AT324" s="19" t="s">
        <v>344</v>
      </c>
    </row>
    <row r="325" spans="1:46" ht="16.5">
      <c r="A325" s="16">
        <v>264</v>
      </c>
      <c r="B325" s="17">
        <v>324</v>
      </c>
      <c r="C325" s="18" t="s">
        <v>1364</v>
      </c>
      <c r="D325" s="18" t="str">
        <f t="shared" si="17"/>
        <v xml:space="preserve"> MO/IGT, Bolgheri, Azienda Le Macchiole</v>
      </c>
      <c r="E325" s="19" t="s">
        <v>494</v>
      </c>
      <c r="F325" s="20" t="s">
        <v>492</v>
      </c>
      <c r="G325" s="15" t="str">
        <f t="shared" si="18"/>
        <v>CHF 650-800</v>
      </c>
      <c r="H325" s="43">
        <v>0</v>
      </c>
      <c r="J325" s="15" t="s">
        <v>1257</v>
      </c>
      <c r="K325" s="15" t="s">
        <v>1253</v>
      </c>
      <c r="L325" s="15" t="s">
        <v>1446</v>
      </c>
      <c r="AS325" s="19" t="s">
        <v>3</v>
      </c>
      <c r="AT325" s="19" t="s">
        <v>346</v>
      </c>
    </row>
    <row r="326" spans="1:46" ht="16.5">
      <c r="A326" s="16">
        <v>264</v>
      </c>
      <c r="B326" s="17">
        <v>325</v>
      </c>
      <c r="C326" s="18" t="s">
        <v>1445</v>
      </c>
      <c r="D326" s="18" t="str">
        <f t="shared" si="17"/>
        <v xml:space="preserve"> MO/IGT, Toscana, Tenuta di Biserno</v>
      </c>
      <c r="E326" s="19" t="s">
        <v>486</v>
      </c>
      <c r="F326" s="20" t="s">
        <v>16</v>
      </c>
      <c r="G326" s="15" t="str">
        <f t="shared" si="18"/>
        <v>CHF 150-200</v>
      </c>
      <c r="H326" s="43">
        <v>0</v>
      </c>
      <c r="J326" s="15" t="s">
        <v>1257</v>
      </c>
      <c r="K326" s="15" t="s">
        <v>1253</v>
      </c>
      <c r="L326" s="15" t="s">
        <v>1440</v>
      </c>
      <c r="AS326" s="19" t="s">
        <v>3</v>
      </c>
      <c r="AT326" s="19" t="s">
        <v>182</v>
      </c>
    </row>
    <row r="327" spans="1:46" ht="16.5">
      <c r="A327" s="16">
        <v>264</v>
      </c>
      <c r="B327" s="17">
        <v>326</v>
      </c>
      <c r="C327" s="18" t="s">
        <v>1439</v>
      </c>
      <c r="D327" s="18" t="str">
        <f t="shared" si="17"/>
        <v xml:space="preserve"> MO/IGT, Toscana, Piero Antinori</v>
      </c>
      <c r="E327" s="19" t="s">
        <v>496</v>
      </c>
      <c r="F327" s="20" t="s">
        <v>16</v>
      </c>
      <c r="G327" s="15" t="str">
        <f t="shared" si="18"/>
        <v>CHF 900-1200</v>
      </c>
      <c r="H327" s="43">
        <v>0</v>
      </c>
      <c r="J327" s="15" t="s">
        <v>1257</v>
      </c>
      <c r="K327" s="15" t="s">
        <v>1253</v>
      </c>
      <c r="L327" s="15" t="s">
        <v>1446</v>
      </c>
      <c r="AS327" s="19" t="s">
        <v>3</v>
      </c>
      <c r="AT327" s="19" t="s">
        <v>100</v>
      </c>
    </row>
    <row r="328" spans="1:46" ht="16.5">
      <c r="A328" s="16">
        <v>264</v>
      </c>
      <c r="B328" s="17">
        <v>327</v>
      </c>
      <c r="C328" s="18" t="s">
        <v>1447</v>
      </c>
      <c r="D328" s="18" t="str">
        <f t="shared" si="17"/>
        <v xml:space="preserve"> MO/IGT, Toscana, Tenuta di Biserno</v>
      </c>
      <c r="E328" s="19" t="s">
        <v>498</v>
      </c>
      <c r="F328" s="20" t="s">
        <v>16</v>
      </c>
      <c r="G328" s="15" t="str">
        <f t="shared" si="18"/>
        <v>CHF 150-200</v>
      </c>
      <c r="H328" s="43">
        <v>0</v>
      </c>
      <c r="J328" s="15" t="s">
        <v>1257</v>
      </c>
      <c r="K328" s="15" t="s">
        <v>1253</v>
      </c>
      <c r="L328" s="15" t="s">
        <v>1446</v>
      </c>
      <c r="AS328" s="19" t="s">
        <v>3</v>
      </c>
      <c r="AT328" s="19" t="s">
        <v>182</v>
      </c>
    </row>
    <row r="329" spans="1:46" ht="16.5">
      <c r="A329" s="16">
        <v>264</v>
      </c>
      <c r="B329" s="17">
        <v>328</v>
      </c>
      <c r="C329" s="18" t="s">
        <v>1447</v>
      </c>
      <c r="D329" s="18" t="str">
        <f t="shared" si="17"/>
        <v xml:space="preserve"> MO/IGT, Toscana, Tenuta di Biserno</v>
      </c>
      <c r="E329" s="19" t="s">
        <v>498</v>
      </c>
      <c r="F329" s="20" t="s">
        <v>16</v>
      </c>
      <c r="G329" s="15" t="str">
        <f t="shared" si="18"/>
        <v>CHF 150-200</v>
      </c>
      <c r="H329" s="43">
        <v>0</v>
      </c>
      <c r="J329" s="15" t="s">
        <v>1257</v>
      </c>
      <c r="K329" s="15" t="s">
        <v>1253</v>
      </c>
      <c r="L329" s="15" t="s">
        <v>1449</v>
      </c>
      <c r="AS329" s="19" t="s">
        <v>3</v>
      </c>
      <c r="AT329" s="19" t="s">
        <v>182</v>
      </c>
    </row>
    <row r="330" spans="1:46" ht="16.5">
      <c r="A330" s="16">
        <v>264</v>
      </c>
      <c r="B330" s="17">
        <v>329</v>
      </c>
      <c r="C330" s="18" t="s">
        <v>1448</v>
      </c>
      <c r="D330" s="18" t="str">
        <f t="shared" si="17"/>
        <v xml:space="preserve"> MO/IGT, Toscana, Tenuta Caiarossa</v>
      </c>
      <c r="E330" s="19" t="s">
        <v>500</v>
      </c>
      <c r="F330" s="20" t="s">
        <v>16</v>
      </c>
      <c r="G330" s="15" t="str">
        <f t="shared" si="18"/>
        <v>CHF 150-200</v>
      </c>
      <c r="H330" s="43">
        <v>0</v>
      </c>
      <c r="J330" s="15" t="s">
        <v>1257</v>
      </c>
      <c r="K330" s="15" t="s">
        <v>1253</v>
      </c>
      <c r="L330" s="15" t="s">
        <v>1449</v>
      </c>
      <c r="AS330" s="19" t="s">
        <v>3</v>
      </c>
      <c r="AT330" s="19" t="s">
        <v>182</v>
      </c>
    </row>
    <row r="331" spans="1:46" ht="16.5">
      <c r="A331" s="16">
        <v>264</v>
      </c>
      <c r="B331" s="17">
        <v>330</v>
      </c>
      <c r="C331" s="18" t="s">
        <v>1448</v>
      </c>
      <c r="D331" s="18" t="str">
        <f t="shared" si="17"/>
        <v xml:space="preserve"> MO/IGT, Toscana, Tenuta Caiarossa</v>
      </c>
      <c r="E331" s="19" t="s">
        <v>501</v>
      </c>
      <c r="F331" s="20" t="s">
        <v>16</v>
      </c>
      <c r="G331" s="15" t="str">
        <f t="shared" si="18"/>
        <v>CHF 300-400</v>
      </c>
      <c r="H331" s="43">
        <v>0</v>
      </c>
      <c r="J331" s="15" t="s">
        <v>1177</v>
      </c>
      <c r="K331" s="15" t="s">
        <v>1451</v>
      </c>
      <c r="L331" s="15" t="s">
        <v>1452</v>
      </c>
      <c r="AS331" s="19" t="s">
        <v>3</v>
      </c>
      <c r="AT331" s="19" t="s">
        <v>87</v>
      </c>
    </row>
    <row r="332" spans="1:46" ht="16.5">
      <c r="A332" s="16">
        <v>264</v>
      </c>
      <c r="B332" s="17">
        <v>331</v>
      </c>
      <c r="C332" s="18" t="s">
        <v>1450</v>
      </c>
      <c r="D332" s="18" t="str">
        <f t="shared" si="17"/>
        <v xml:space="preserve"> MO/DOC, Abruzzen, Az. Agr. Valentini</v>
      </c>
      <c r="E332" s="19" t="s">
        <v>503</v>
      </c>
      <c r="F332" s="20" t="s">
        <v>16</v>
      </c>
      <c r="G332" s="15" t="str">
        <f t="shared" si="18"/>
        <v>CHF 480-600</v>
      </c>
      <c r="H332" s="43">
        <v>0</v>
      </c>
      <c r="J332" s="15" t="s">
        <v>1177</v>
      </c>
      <c r="K332" s="15" t="s">
        <v>1451</v>
      </c>
      <c r="L332" s="15" t="s">
        <v>1452</v>
      </c>
      <c r="AS332" s="19" t="s">
        <v>3</v>
      </c>
      <c r="AT332" s="19" t="s">
        <v>217</v>
      </c>
    </row>
    <row r="333" spans="1:46" ht="16.5">
      <c r="A333" s="16">
        <v>264</v>
      </c>
      <c r="B333" s="17">
        <v>332</v>
      </c>
      <c r="C333" s="18" t="s">
        <v>1450</v>
      </c>
      <c r="D333" s="18" t="str">
        <f t="shared" si="17"/>
        <v xml:space="preserve"> MO/DOC, Abruzzen, Az. Agr. Valentini</v>
      </c>
      <c r="E333" s="19" t="s">
        <v>504</v>
      </c>
      <c r="F333" s="20" t="s">
        <v>16</v>
      </c>
      <c r="G333" s="15" t="str">
        <f t="shared" si="18"/>
        <v>CHF 480-600</v>
      </c>
      <c r="H333" s="43">
        <v>0</v>
      </c>
      <c r="J333" s="15" t="s">
        <v>1177</v>
      </c>
      <c r="K333" s="15" t="s">
        <v>1451</v>
      </c>
      <c r="L333" s="15" t="s">
        <v>1452</v>
      </c>
      <c r="AS333" s="19" t="s">
        <v>3</v>
      </c>
      <c r="AT333" s="19" t="s">
        <v>217</v>
      </c>
    </row>
    <row r="334" spans="1:46" ht="16.5">
      <c r="A334" s="16">
        <v>264</v>
      </c>
      <c r="B334" s="17">
        <v>333</v>
      </c>
      <c r="C334" s="18" t="s">
        <v>1453</v>
      </c>
      <c r="D334" s="18" t="str">
        <f t="shared" si="17"/>
        <v xml:space="preserve"> MO/DOC, Abruzzen, Az. Agr. Valentini</v>
      </c>
      <c r="E334" s="19" t="s">
        <v>506</v>
      </c>
      <c r="F334" s="20" t="s">
        <v>16</v>
      </c>
      <c r="G334" s="15" t="str">
        <f t="shared" si="18"/>
        <v>CHF 1440-1800</v>
      </c>
      <c r="H334" s="43">
        <v>0</v>
      </c>
      <c r="J334" s="15" t="s">
        <v>1455</v>
      </c>
      <c r="K334" s="15" t="s">
        <v>1456</v>
      </c>
      <c r="L334" s="15" t="s">
        <v>1457</v>
      </c>
      <c r="AS334" s="19" t="s">
        <v>3</v>
      </c>
      <c r="AT334" s="19" t="s">
        <v>507</v>
      </c>
    </row>
    <row r="335" spans="1:46" ht="16.5">
      <c r="A335" s="16">
        <v>264</v>
      </c>
      <c r="B335" s="17">
        <v>334</v>
      </c>
      <c r="C335" s="18" t="s">
        <v>1454</v>
      </c>
      <c r="D335" s="18" t="str">
        <f t="shared" si="17"/>
        <v xml:space="preserve"> MO/DOCG, Marken, Fatt. San Lorenzo</v>
      </c>
      <c r="E335" s="19" t="s">
        <v>509</v>
      </c>
      <c r="F335" s="20" t="s">
        <v>16</v>
      </c>
      <c r="G335" s="15" t="str">
        <f t="shared" si="18"/>
        <v>CHF 150-240</v>
      </c>
      <c r="H335" s="43">
        <v>0</v>
      </c>
      <c r="J335" s="15" t="s">
        <v>1177</v>
      </c>
      <c r="K335" s="15" t="s">
        <v>1459</v>
      </c>
      <c r="L335" s="15" t="s">
        <v>1460</v>
      </c>
      <c r="AS335" s="19" t="s">
        <v>3</v>
      </c>
      <c r="AT335" s="19" t="s">
        <v>510</v>
      </c>
    </row>
    <row r="336" spans="1:46" ht="16.5">
      <c r="A336" s="16">
        <v>264</v>
      </c>
      <c r="B336" s="17">
        <v>335</v>
      </c>
      <c r="C336" s="18" t="s">
        <v>1458</v>
      </c>
      <c r="D336" s="18" t="str">
        <f t="shared" si="17"/>
        <v xml:space="preserve"> MO/DOC, Piemonte, Conterno Fantino</v>
      </c>
      <c r="E336" s="19" t="s">
        <v>512</v>
      </c>
      <c r="F336" s="20" t="s">
        <v>16</v>
      </c>
      <c r="G336" s="15" t="str">
        <f t="shared" si="18"/>
        <v>CHF 80-120</v>
      </c>
      <c r="H336" s="43">
        <v>0</v>
      </c>
      <c r="J336" s="15" t="s">
        <v>1177</v>
      </c>
      <c r="K336" s="15" t="s">
        <v>1459</v>
      </c>
      <c r="L336" s="15" t="s">
        <v>1460</v>
      </c>
      <c r="AS336" s="19" t="s">
        <v>3</v>
      </c>
      <c r="AT336" s="19" t="s">
        <v>513</v>
      </c>
    </row>
    <row r="337" spans="1:46" ht="16.5">
      <c r="A337" s="16">
        <v>264</v>
      </c>
      <c r="B337" s="17">
        <v>336</v>
      </c>
      <c r="C337" s="18" t="s">
        <v>1458</v>
      </c>
      <c r="D337" s="18" t="str">
        <f t="shared" si="17"/>
        <v xml:space="preserve"> MO/DOC, Piemonte, Conterno Fantino</v>
      </c>
      <c r="E337" s="19" t="s">
        <v>514</v>
      </c>
      <c r="F337" s="20" t="s">
        <v>16</v>
      </c>
      <c r="G337" s="15" t="str">
        <f t="shared" si="18"/>
        <v>CHF 100-150</v>
      </c>
      <c r="H337" s="43">
        <v>0</v>
      </c>
      <c r="J337" s="15" t="s">
        <v>1462</v>
      </c>
      <c r="K337" s="15" t="s">
        <v>1253</v>
      </c>
      <c r="L337" s="15" t="s">
        <v>1255</v>
      </c>
      <c r="AS337" s="19" t="s">
        <v>3</v>
      </c>
      <c r="AT337" s="19" t="s">
        <v>332</v>
      </c>
    </row>
    <row r="338" spans="1:46" ht="16.5">
      <c r="A338" s="16">
        <v>264</v>
      </c>
      <c r="B338" s="17">
        <v>337</v>
      </c>
      <c r="C338" s="18" t="s">
        <v>1461</v>
      </c>
      <c r="D338" s="18" t="str">
        <f t="shared" si="17"/>
        <v xml:space="preserve"> AC/IGT, Toscana, Isole e Olena</v>
      </c>
      <c r="E338" s="19" t="s">
        <v>324</v>
      </c>
      <c r="F338" s="20" t="s">
        <v>16</v>
      </c>
      <c r="G338" s="15" t="str">
        <f t="shared" si="18"/>
        <v>CHF 150-200</v>
      </c>
      <c r="H338" s="43">
        <v>0</v>
      </c>
      <c r="J338" s="15" t="s">
        <v>1462</v>
      </c>
      <c r="K338" s="15" t="s">
        <v>1253</v>
      </c>
      <c r="L338" s="15" t="s">
        <v>1255</v>
      </c>
      <c r="AS338" s="19" t="s">
        <v>3</v>
      </c>
      <c r="AT338" s="19" t="s">
        <v>182</v>
      </c>
    </row>
    <row r="339" spans="1:46" ht="16.5">
      <c r="A339" s="16">
        <v>264</v>
      </c>
      <c r="B339" s="17">
        <v>338</v>
      </c>
      <c r="C339" s="18" t="s">
        <v>1461</v>
      </c>
      <c r="D339" s="18" t="str">
        <f t="shared" si="17"/>
        <v xml:space="preserve"> AC/IGT, Toscana, Isole e Olena</v>
      </c>
      <c r="E339" s="19" t="s">
        <v>516</v>
      </c>
      <c r="F339" s="20" t="s">
        <v>16</v>
      </c>
      <c r="G339" s="15" t="str">
        <f t="shared" si="18"/>
        <v>CHF 270-360</v>
      </c>
      <c r="H339" s="43">
        <v>0</v>
      </c>
      <c r="J339" s="15" t="s">
        <v>1462</v>
      </c>
      <c r="K339" s="15" t="s">
        <v>1253</v>
      </c>
      <c r="L339" s="15" t="s">
        <v>1255</v>
      </c>
      <c r="AS339" s="19" t="s">
        <v>3</v>
      </c>
      <c r="AT339" s="19" t="s">
        <v>386</v>
      </c>
    </row>
    <row r="340" spans="1:46" ht="16.5">
      <c r="A340" s="16">
        <v>264</v>
      </c>
      <c r="B340" s="17">
        <v>339</v>
      </c>
      <c r="C340" s="18" t="s">
        <v>1461</v>
      </c>
      <c r="D340" s="18" t="str">
        <f t="shared" si="17"/>
        <v xml:space="preserve"> AC/IGT, Toscana, Isole e Olena</v>
      </c>
      <c r="E340" s="19" t="s">
        <v>406</v>
      </c>
      <c r="F340" s="20" t="s">
        <v>16</v>
      </c>
      <c r="G340" s="15" t="str">
        <f t="shared" si="18"/>
        <v>CHF 270-360</v>
      </c>
      <c r="H340" s="43">
        <v>0</v>
      </c>
      <c r="J340" s="15" t="s">
        <v>1455</v>
      </c>
      <c r="K340" s="15" t="s">
        <v>1253</v>
      </c>
      <c r="L340" s="15" t="s">
        <v>1464</v>
      </c>
      <c r="AS340" s="19" t="s">
        <v>3</v>
      </c>
      <c r="AT340" s="19" t="s">
        <v>386</v>
      </c>
    </row>
    <row r="341" spans="1:46" ht="16.5">
      <c r="A341" s="16">
        <v>264</v>
      </c>
      <c r="B341" s="17">
        <v>340</v>
      </c>
      <c r="C341" s="18" t="s">
        <v>1463</v>
      </c>
      <c r="D341" s="18" t="str">
        <f t="shared" si="17"/>
        <v xml:space="preserve"> MO/DOCG, Toscana, Castello di Ama</v>
      </c>
      <c r="E341" s="19" t="s">
        <v>449</v>
      </c>
      <c r="F341" s="20" t="s">
        <v>16</v>
      </c>
      <c r="G341" s="15" t="str">
        <f t="shared" si="18"/>
        <v>CHF 160-250</v>
      </c>
      <c r="H341" s="43">
        <v>0</v>
      </c>
      <c r="J341" s="15" t="s">
        <v>1455</v>
      </c>
      <c r="K341" s="15" t="s">
        <v>1253</v>
      </c>
      <c r="L341" s="15" t="s">
        <v>1464</v>
      </c>
      <c r="AS341" s="19" t="s">
        <v>3</v>
      </c>
      <c r="AT341" s="19" t="s">
        <v>518</v>
      </c>
    </row>
    <row r="342" spans="1:46" ht="16.5">
      <c r="A342" s="16">
        <v>264</v>
      </c>
      <c r="B342" s="17">
        <v>341</v>
      </c>
      <c r="C342" s="18" t="s">
        <v>1463</v>
      </c>
      <c r="D342" s="18" t="str">
        <f t="shared" si="17"/>
        <v xml:space="preserve"> MO/DOCG, Toscana, Castello di Ama</v>
      </c>
      <c r="E342" s="19" t="s">
        <v>267</v>
      </c>
      <c r="F342" s="20" t="s">
        <v>16</v>
      </c>
      <c r="G342" s="15" t="str">
        <f t="shared" si="18"/>
        <v>CHF 270-360</v>
      </c>
      <c r="H342" s="43">
        <v>0</v>
      </c>
      <c r="J342" s="15" t="s">
        <v>1257</v>
      </c>
      <c r="K342" s="15" t="s">
        <v>1253</v>
      </c>
      <c r="L342" s="15" t="s">
        <v>1464</v>
      </c>
      <c r="AS342" s="19" t="s">
        <v>3</v>
      </c>
      <c r="AT342" s="19" t="s">
        <v>386</v>
      </c>
    </row>
    <row r="343" spans="1:46" ht="16.5">
      <c r="A343" s="16">
        <v>264</v>
      </c>
      <c r="B343" s="17">
        <v>342</v>
      </c>
      <c r="C343" s="18" t="s">
        <v>1465</v>
      </c>
      <c r="D343" s="18" t="str">
        <f t="shared" si="17"/>
        <v xml:space="preserve"> MO/IGT, Toscana, Castello di Ama</v>
      </c>
      <c r="E343" s="19" t="s">
        <v>359</v>
      </c>
      <c r="F343" s="20" t="s">
        <v>16</v>
      </c>
      <c r="G343" s="15" t="str">
        <f t="shared" si="18"/>
        <v>CHF 150-250</v>
      </c>
      <c r="H343" s="43">
        <v>0</v>
      </c>
      <c r="J343" s="15" t="s">
        <v>1455</v>
      </c>
      <c r="K343" s="15" t="s">
        <v>1253</v>
      </c>
      <c r="L343" s="15" t="s">
        <v>1467</v>
      </c>
      <c r="AS343" s="19" t="s">
        <v>3</v>
      </c>
      <c r="AT343" s="19" t="s">
        <v>490</v>
      </c>
    </row>
    <row r="344" spans="1:46" ht="16.5">
      <c r="A344" s="16">
        <v>264</v>
      </c>
      <c r="B344" s="17">
        <v>343</v>
      </c>
      <c r="C344" s="18" t="s">
        <v>1466</v>
      </c>
      <c r="D344" s="18" t="str">
        <f t="shared" ref="D344:D375" si="19">J343&amp;","&amp;K343&amp;","&amp;L343</f>
        <v xml:space="preserve"> MO/DOCG, Toscana, San Giusto a Rentennano</v>
      </c>
      <c r="E344" s="19" t="s">
        <v>281</v>
      </c>
      <c r="F344" s="20" t="s">
        <v>16</v>
      </c>
      <c r="G344" s="15" t="str">
        <f t="shared" si="18"/>
        <v>CHF 150-210</v>
      </c>
      <c r="H344" s="43">
        <v>0</v>
      </c>
      <c r="J344" s="15" t="s">
        <v>1257</v>
      </c>
      <c r="K344" s="15" t="s">
        <v>1253</v>
      </c>
      <c r="L344" s="15" t="s">
        <v>1467</v>
      </c>
      <c r="AS344" s="19" t="s">
        <v>3</v>
      </c>
      <c r="AT344" s="19" t="s">
        <v>399</v>
      </c>
    </row>
    <row r="345" spans="1:46" ht="16.5">
      <c r="A345" s="16">
        <v>264</v>
      </c>
      <c r="B345" s="17">
        <v>344</v>
      </c>
      <c r="C345" s="18" t="s">
        <v>1468</v>
      </c>
      <c r="D345" s="18" t="str">
        <f t="shared" si="19"/>
        <v xml:space="preserve"> MO/IGT, Toscana, San Giusto a Rentennano</v>
      </c>
      <c r="E345" s="19" t="s">
        <v>324</v>
      </c>
      <c r="F345" s="20" t="s">
        <v>16</v>
      </c>
      <c r="G345" s="15" t="str">
        <f t="shared" si="18"/>
        <v>CHF 120-180</v>
      </c>
      <c r="H345" s="43">
        <v>0</v>
      </c>
      <c r="J345" s="15" t="s">
        <v>1257</v>
      </c>
      <c r="K345" s="15" t="s">
        <v>1253</v>
      </c>
      <c r="L345" s="15" t="s">
        <v>1467</v>
      </c>
      <c r="AS345" s="19" t="s">
        <v>3</v>
      </c>
      <c r="AT345" s="19" t="s">
        <v>360</v>
      </c>
    </row>
    <row r="346" spans="1:46" ht="16.5">
      <c r="A346" s="16">
        <v>264</v>
      </c>
      <c r="B346" s="17">
        <v>345</v>
      </c>
      <c r="C346" s="18" t="s">
        <v>1468</v>
      </c>
      <c r="D346" s="18" t="str">
        <f t="shared" si="19"/>
        <v xml:space="preserve"> MO/IGT, Toscana, San Giusto a Rentennano</v>
      </c>
      <c r="E346" s="19" t="s">
        <v>521</v>
      </c>
      <c r="F346" s="20" t="s">
        <v>16</v>
      </c>
      <c r="G346" s="15" t="str">
        <f t="shared" si="18"/>
        <v>CHF 360-450</v>
      </c>
      <c r="H346" s="43">
        <v>0</v>
      </c>
      <c r="J346" s="15" t="s">
        <v>1257</v>
      </c>
      <c r="K346" s="15" t="s">
        <v>1253</v>
      </c>
      <c r="L346" s="15" t="s">
        <v>1467</v>
      </c>
      <c r="AS346" s="19" t="s">
        <v>3</v>
      </c>
      <c r="AT346" s="19" t="s">
        <v>272</v>
      </c>
    </row>
    <row r="347" spans="1:46" ht="16.5">
      <c r="A347" s="16">
        <v>264</v>
      </c>
      <c r="B347" s="17">
        <v>346</v>
      </c>
      <c r="C347" s="18" t="s">
        <v>1468</v>
      </c>
      <c r="D347" s="18" t="str">
        <f t="shared" si="19"/>
        <v xml:space="preserve"> MO/IGT, Toscana, San Giusto a Rentennano</v>
      </c>
      <c r="E347" s="19" t="s">
        <v>522</v>
      </c>
      <c r="F347" s="20" t="s">
        <v>16</v>
      </c>
      <c r="G347" s="15" t="str">
        <f t="shared" si="18"/>
        <v>CHF 120-180</v>
      </c>
      <c r="H347" s="43">
        <v>0</v>
      </c>
      <c r="J347" s="15" t="s">
        <v>1257</v>
      </c>
      <c r="K347" s="15" t="s">
        <v>1253</v>
      </c>
      <c r="L347" s="15" t="s">
        <v>1467</v>
      </c>
      <c r="AS347" s="19" t="s">
        <v>3</v>
      </c>
      <c r="AT347" s="19" t="s">
        <v>360</v>
      </c>
    </row>
    <row r="348" spans="1:46" ht="16.5">
      <c r="A348" s="16">
        <v>264</v>
      </c>
      <c r="B348" s="17">
        <v>347</v>
      </c>
      <c r="C348" s="18" t="s">
        <v>1468</v>
      </c>
      <c r="D348" s="18" t="str">
        <f t="shared" si="19"/>
        <v xml:space="preserve"> MO/IGT, Toscana, San Giusto a Rentennano</v>
      </c>
      <c r="E348" s="19" t="s">
        <v>522</v>
      </c>
      <c r="F348" s="20" t="s">
        <v>16</v>
      </c>
      <c r="G348" s="15" t="str">
        <f t="shared" si="18"/>
        <v>CHF 120-180</v>
      </c>
      <c r="H348" s="43">
        <v>0</v>
      </c>
      <c r="J348" s="15" t="s">
        <v>1257</v>
      </c>
      <c r="K348" s="15" t="s">
        <v>1253</v>
      </c>
      <c r="L348" s="15" t="s">
        <v>1467</v>
      </c>
      <c r="AS348" s="19" t="s">
        <v>3</v>
      </c>
      <c r="AT348" s="19" t="s">
        <v>360</v>
      </c>
    </row>
    <row r="349" spans="1:46" ht="16.5">
      <c r="A349" s="16">
        <v>264</v>
      </c>
      <c r="B349" s="17">
        <v>348</v>
      </c>
      <c r="C349" s="18" t="s">
        <v>1469</v>
      </c>
      <c r="D349" s="18" t="str">
        <f t="shared" si="19"/>
        <v xml:space="preserve"> MO/IGT, Toscana, San Giusto a Rentennano</v>
      </c>
      <c r="E349" s="19" t="s">
        <v>524</v>
      </c>
      <c r="F349" s="20" t="s">
        <v>16</v>
      </c>
      <c r="G349" s="15" t="str">
        <f t="shared" si="18"/>
        <v>CHF 360-480</v>
      </c>
      <c r="H349" s="43">
        <v>0</v>
      </c>
      <c r="J349" s="15" t="s">
        <v>1257</v>
      </c>
      <c r="K349" s="15" t="s">
        <v>1253</v>
      </c>
      <c r="L349" s="15" t="s">
        <v>1467</v>
      </c>
      <c r="AS349" s="19" t="s">
        <v>3</v>
      </c>
      <c r="AT349" s="19" t="s">
        <v>298</v>
      </c>
    </row>
    <row r="350" spans="1:46" ht="16.5">
      <c r="A350" s="16">
        <v>264</v>
      </c>
      <c r="B350" s="17">
        <v>349</v>
      </c>
      <c r="C350" s="18" t="s">
        <v>1469</v>
      </c>
      <c r="D350" s="18" t="str">
        <f t="shared" si="19"/>
        <v xml:space="preserve"> MO/IGT, Toscana, San Giusto a Rentennano</v>
      </c>
      <c r="E350" s="19" t="s">
        <v>525</v>
      </c>
      <c r="F350" s="20" t="s">
        <v>16</v>
      </c>
      <c r="G350" s="15" t="str">
        <f t="shared" si="18"/>
        <v>CHF 360-480</v>
      </c>
      <c r="H350" s="43">
        <v>0</v>
      </c>
      <c r="J350" s="15" t="s">
        <v>1257</v>
      </c>
      <c r="K350" s="15" t="s">
        <v>1253</v>
      </c>
      <c r="L350" s="15" t="s">
        <v>1467</v>
      </c>
      <c r="AS350" s="19" t="s">
        <v>3</v>
      </c>
      <c r="AT350" s="19" t="s">
        <v>298</v>
      </c>
    </row>
    <row r="351" spans="1:46" ht="16.5">
      <c r="A351" s="16">
        <v>264</v>
      </c>
      <c r="B351" s="17">
        <v>350</v>
      </c>
      <c r="C351" s="18" t="s">
        <v>1469</v>
      </c>
      <c r="D351" s="18" t="str">
        <f t="shared" si="19"/>
        <v xml:space="preserve"> MO/IGT, Toscana, San Giusto a Rentennano</v>
      </c>
      <c r="E351" s="19" t="s">
        <v>526</v>
      </c>
      <c r="F351" s="20" t="s">
        <v>16</v>
      </c>
      <c r="G351" s="15" t="str">
        <f t="shared" si="18"/>
        <v>CHF 270-360</v>
      </c>
      <c r="H351" s="43">
        <v>0</v>
      </c>
      <c r="J351" s="15" t="s">
        <v>1257</v>
      </c>
      <c r="K351" s="15" t="s">
        <v>1253</v>
      </c>
      <c r="L351" s="15" t="s">
        <v>1467</v>
      </c>
      <c r="AS351" s="19" t="s">
        <v>3</v>
      </c>
      <c r="AT351" s="19" t="s">
        <v>386</v>
      </c>
    </row>
    <row r="352" spans="1:46" ht="16.5">
      <c r="A352" s="16">
        <v>264</v>
      </c>
      <c r="B352" s="17">
        <v>351</v>
      </c>
      <c r="C352" s="18" t="s">
        <v>1469</v>
      </c>
      <c r="D352" s="18" t="str">
        <f t="shared" si="19"/>
        <v xml:space="preserve"> MO/IGT, Toscana, San Giusto a Rentennano</v>
      </c>
      <c r="E352" s="19" t="s">
        <v>527</v>
      </c>
      <c r="F352" s="20" t="s">
        <v>16</v>
      </c>
      <c r="G352" s="15" t="str">
        <f t="shared" si="18"/>
        <v>CHF 270-360</v>
      </c>
      <c r="H352" s="43">
        <v>0</v>
      </c>
      <c r="J352" s="15" t="s">
        <v>1257</v>
      </c>
      <c r="K352" s="15" t="s">
        <v>1253</v>
      </c>
      <c r="L352" s="15" t="s">
        <v>1467</v>
      </c>
      <c r="AS352" s="19" t="s">
        <v>3</v>
      </c>
      <c r="AT352" s="19" t="s">
        <v>386</v>
      </c>
    </row>
    <row r="353" spans="1:46" ht="16.5">
      <c r="A353" s="16">
        <v>264</v>
      </c>
      <c r="B353" s="17">
        <v>352</v>
      </c>
      <c r="C353" s="18" t="s">
        <v>1469</v>
      </c>
      <c r="D353" s="18" t="str">
        <f t="shared" si="19"/>
        <v xml:space="preserve"> MO/IGT, Toscana, San Giusto a Rentennano</v>
      </c>
      <c r="E353" s="19" t="s">
        <v>528</v>
      </c>
      <c r="F353" s="20" t="s">
        <v>16</v>
      </c>
      <c r="G353" s="15" t="str">
        <f t="shared" si="18"/>
        <v>CHF 150-200</v>
      </c>
      <c r="H353" s="43">
        <v>0</v>
      </c>
      <c r="J353" s="15" t="s">
        <v>1257</v>
      </c>
      <c r="K353" s="15" t="s">
        <v>1253</v>
      </c>
      <c r="L353" s="15" t="s">
        <v>1467</v>
      </c>
      <c r="AS353" s="19" t="s">
        <v>3</v>
      </c>
      <c r="AT353" s="19" t="s">
        <v>182</v>
      </c>
    </row>
    <row r="354" spans="1:46" ht="16.5">
      <c r="A354" s="16">
        <v>264</v>
      </c>
      <c r="B354" s="17">
        <v>353</v>
      </c>
      <c r="C354" s="18" t="s">
        <v>1469</v>
      </c>
      <c r="D354" s="18" t="str">
        <f t="shared" si="19"/>
        <v xml:space="preserve"> MO/IGT, Toscana, San Giusto a Rentennano</v>
      </c>
      <c r="E354" s="19" t="s">
        <v>498</v>
      </c>
      <c r="F354" s="20" t="s">
        <v>16</v>
      </c>
      <c r="G354" s="15" t="str">
        <f t="shared" si="18"/>
        <v>CHF 120-160</v>
      </c>
      <c r="H354" s="43">
        <v>0</v>
      </c>
      <c r="J354" s="15" t="s">
        <v>1257</v>
      </c>
      <c r="K354" s="15" t="s">
        <v>1253</v>
      </c>
      <c r="L354" s="15" t="s">
        <v>1471</v>
      </c>
      <c r="AS354" s="19" t="s">
        <v>3</v>
      </c>
      <c r="AT354" s="19" t="s">
        <v>529</v>
      </c>
    </row>
    <row r="355" spans="1:46" ht="16.5">
      <c r="A355" s="16">
        <v>264</v>
      </c>
      <c r="B355" s="17">
        <v>354</v>
      </c>
      <c r="C355" s="18" t="s">
        <v>1470</v>
      </c>
      <c r="D355" s="18" t="str">
        <f t="shared" si="19"/>
        <v xml:space="preserve"> MO/IGT, Toscana, Azienda Fontodi</v>
      </c>
      <c r="E355" s="19" t="s">
        <v>531</v>
      </c>
      <c r="F355" s="20" t="s">
        <v>16</v>
      </c>
      <c r="G355" s="15" t="str">
        <f t="shared" si="18"/>
        <v>CHF 140-200</v>
      </c>
      <c r="H355" s="43">
        <v>0</v>
      </c>
      <c r="J355" s="15" t="s">
        <v>1257</v>
      </c>
      <c r="K355" s="15" t="s">
        <v>1253</v>
      </c>
      <c r="L355" s="15" t="s">
        <v>1471</v>
      </c>
      <c r="AS355" s="19" t="s">
        <v>3</v>
      </c>
      <c r="AT355" s="19" t="s">
        <v>362</v>
      </c>
    </row>
    <row r="356" spans="1:46" ht="16.5">
      <c r="A356" s="16">
        <v>264</v>
      </c>
      <c r="B356" s="17">
        <v>355</v>
      </c>
      <c r="C356" s="18" t="s">
        <v>1470</v>
      </c>
      <c r="D356" s="18" t="str">
        <f t="shared" si="19"/>
        <v xml:space="preserve"> MO/IGT, Toscana, Azienda Fontodi</v>
      </c>
      <c r="E356" s="19" t="s">
        <v>531</v>
      </c>
      <c r="F356" s="20" t="s">
        <v>16</v>
      </c>
      <c r="G356" s="15" t="str">
        <f t="shared" si="18"/>
        <v>CHF 140-200</v>
      </c>
      <c r="H356" s="43">
        <v>0</v>
      </c>
      <c r="J356" s="15" t="s">
        <v>1257</v>
      </c>
      <c r="K356" s="15" t="s">
        <v>1253</v>
      </c>
      <c r="L356" s="15" t="s">
        <v>1471</v>
      </c>
      <c r="AS356" s="19" t="s">
        <v>3</v>
      </c>
      <c r="AT356" s="19" t="s">
        <v>362</v>
      </c>
    </row>
    <row r="357" spans="1:46" ht="16.5">
      <c r="A357" s="16">
        <v>264</v>
      </c>
      <c r="B357" s="17">
        <v>356</v>
      </c>
      <c r="C357" s="18" t="s">
        <v>1470</v>
      </c>
      <c r="D357" s="18" t="str">
        <f t="shared" si="19"/>
        <v xml:space="preserve"> MO/IGT, Toscana, Azienda Fontodi</v>
      </c>
      <c r="E357" s="19" t="s">
        <v>532</v>
      </c>
      <c r="F357" s="20" t="s">
        <v>16</v>
      </c>
      <c r="G357" s="15" t="str">
        <f t="shared" si="18"/>
        <v>CHF 360-420</v>
      </c>
      <c r="H357" s="43">
        <v>0</v>
      </c>
      <c r="J357" s="15" t="s">
        <v>1257</v>
      </c>
      <c r="K357" s="15" t="s">
        <v>1253</v>
      </c>
      <c r="L357" s="15" t="s">
        <v>1471</v>
      </c>
      <c r="AS357" s="19" t="s">
        <v>3</v>
      </c>
      <c r="AT357" s="19" t="s">
        <v>533</v>
      </c>
    </row>
    <row r="358" spans="1:46" ht="16.5">
      <c r="A358" s="16">
        <v>264</v>
      </c>
      <c r="B358" s="17">
        <v>357</v>
      </c>
      <c r="C358" s="18" t="s">
        <v>1470</v>
      </c>
      <c r="D358" s="18" t="str">
        <f t="shared" si="19"/>
        <v xml:space="preserve"> MO/IGT, Toscana, Azienda Fontodi</v>
      </c>
      <c r="E358" s="19" t="s">
        <v>532</v>
      </c>
      <c r="F358" s="20" t="s">
        <v>16</v>
      </c>
      <c r="G358" s="15" t="str">
        <f t="shared" si="18"/>
        <v>CHF 360-420</v>
      </c>
      <c r="H358" s="43">
        <v>0</v>
      </c>
      <c r="J358" s="15" t="s">
        <v>1257</v>
      </c>
      <c r="K358" s="15" t="s">
        <v>1253</v>
      </c>
      <c r="L358" s="15" t="s">
        <v>1471</v>
      </c>
      <c r="AS358" s="19" t="s">
        <v>3</v>
      </c>
      <c r="AT358" s="19" t="s">
        <v>533</v>
      </c>
    </row>
    <row r="359" spans="1:46" ht="16.5">
      <c r="A359" s="16">
        <v>264</v>
      </c>
      <c r="B359" s="17">
        <v>358</v>
      </c>
      <c r="C359" s="18" t="s">
        <v>1470</v>
      </c>
      <c r="D359" s="18" t="str">
        <f t="shared" si="19"/>
        <v xml:space="preserve"> MO/IGT, Toscana, Azienda Fontodi</v>
      </c>
      <c r="E359" s="19" t="s">
        <v>528</v>
      </c>
      <c r="F359" s="20" t="s">
        <v>16</v>
      </c>
      <c r="G359" s="15" t="str">
        <f t="shared" si="18"/>
        <v>CHF 130-200</v>
      </c>
      <c r="H359" s="43">
        <v>0</v>
      </c>
      <c r="J359" s="15" t="s">
        <v>1257</v>
      </c>
      <c r="K359" s="15" t="s">
        <v>1253</v>
      </c>
      <c r="L359" s="15" t="s">
        <v>1471</v>
      </c>
      <c r="AS359" s="19" t="s">
        <v>3</v>
      </c>
      <c r="AT359" s="19" t="s">
        <v>534</v>
      </c>
    </row>
    <row r="360" spans="1:46" ht="16.5">
      <c r="A360" s="16">
        <v>264</v>
      </c>
      <c r="B360" s="17">
        <v>359</v>
      </c>
      <c r="C360" s="18" t="s">
        <v>1470</v>
      </c>
      <c r="D360" s="18" t="str">
        <f t="shared" si="19"/>
        <v xml:space="preserve"> MO/IGT, Toscana, Azienda Fontodi</v>
      </c>
      <c r="E360" s="19" t="s">
        <v>498</v>
      </c>
      <c r="F360" s="20" t="s">
        <v>16</v>
      </c>
      <c r="G360" s="15" t="str">
        <f t="shared" si="18"/>
        <v>CHF 130-160</v>
      </c>
      <c r="H360" s="43">
        <v>0</v>
      </c>
      <c r="J360" s="15" t="s">
        <v>1257</v>
      </c>
      <c r="K360" s="15" t="s">
        <v>1253</v>
      </c>
      <c r="L360" s="15" t="s">
        <v>1471</v>
      </c>
      <c r="AS360" s="19" t="s">
        <v>3</v>
      </c>
      <c r="AT360" s="19" t="s">
        <v>535</v>
      </c>
    </row>
    <row r="361" spans="1:46" ht="16.5">
      <c r="A361" s="16">
        <v>264</v>
      </c>
      <c r="B361" s="17">
        <v>360</v>
      </c>
      <c r="C361" s="18" t="s">
        <v>1470</v>
      </c>
      <c r="D361" s="18" t="str">
        <f t="shared" si="19"/>
        <v xml:space="preserve"> MO/IGT, Toscana, Azienda Fontodi</v>
      </c>
      <c r="E361" s="19" t="s">
        <v>498</v>
      </c>
      <c r="F361" s="20" t="s">
        <v>16</v>
      </c>
      <c r="G361" s="15" t="str">
        <f t="shared" si="18"/>
        <v>CHF 130-160</v>
      </c>
      <c r="H361" s="43">
        <v>0</v>
      </c>
      <c r="J361" s="15" t="s">
        <v>1257</v>
      </c>
      <c r="K361" s="15" t="s">
        <v>1253</v>
      </c>
      <c r="L361" s="15" t="s">
        <v>1471</v>
      </c>
      <c r="AS361" s="19" t="s">
        <v>3</v>
      </c>
      <c r="AT361" s="19" t="s">
        <v>535</v>
      </c>
    </row>
    <row r="362" spans="1:46" ht="16.5">
      <c r="A362" s="16">
        <v>264</v>
      </c>
      <c r="B362" s="17">
        <v>361</v>
      </c>
      <c r="C362" s="18" t="s">
        <v>1470</v>
      </c>
      <c r="D362" s="18" t="str">
        <f t="shared" si="19"/>
        <v xml:space="preserve"> MO/IGT, Toscana, Azienda Fontodi</v>
      </c>
      <c r="E362" s="19" t="s">
        <v>536</v>
      </c>
      <c r="F362" s="20" t="s">
        <v>16</v>
      </c>
      <c r="G362" s="15" t="str">
        <f t="shared" si="18"/>
        <v>CHF 360-420</v>
      </c>
      <c r="H362" s="43">
        <v>0</v>
      </c>
      <c r="J362" s="15" t="s">
        <v>1257</v>
      </c>
      <c r="K362" s="15" t="s">
        <v>1253</v>
      </c>
      <c r="L362" s="15" t="s">
        <v>1471</v>
      </c>
      <c r="AS362" s="19" t="s">
        <v>3</v>
      </c>
      <c r="AT362" s="19" t="s">
        <v>533</v>
      </c>
    </row>
    <row r="363" spans="1:46" ht="16.5">
      <c r="A363" s="16">
        <v>264</v>
      </c>
      <c r="B363" s="17">
        <v>362</v>
      </c>
      <c r="C363" s="18" t="s">
        <v>1470</v>
      </c>
      <c r="D363" s="18" t="str">
        <f t="shared" si="19"/>
        <v xml:space="preserve"> MO/IGT, Toscana, Azienda Fontodi</v>
      </c>
      <c r="E363" s="19" t="s">
        <v>536</v>
      </c>
      <c r="F363" s="20" t="s">
        <v>16</v>
      </c>
      <c r="G363" s="15" t="str">
        <f t="shared" si="18"/>
        <v>CHF 360-420</v>
      </c>
      <c r="H363" s="43">
        <v>0</v>
      </c>
      <c r="J363" s="15" t="s">
        <v>1257</v>
      </c>
      <c r="K363" s="15" t="s">
        <v>1253</v>
      </c>
      <c r="L363" s="15" t="s">
        <v>1473</v>
      </c>
      <c r="AS363" s="19" t="s">
        <v>3</v>
      </c>
      <c r="AT363" s="19" t="s">
        <v>533</v>
      </c>
    </row>
    <row r="364" spans="1:46" ht="16.5">
      <c r="A364" s="16">
        <v>264</v>
      </c>
      <c r="B364" s="17">
        <v>363</v>
      </c>
      <c r="C364" s="18" t="s">
        <v>1472</v>
      </c>
      <c r="D364" s="18" t="str">
        <f t="shared" si="19"/>
        <v xml:space="preserve"> MO/IGT, Toscana, Castello dei Rampolla</v>
      </c>
      <c r="E364" s="19" t="s">
        <v>538</v>
      </c>
      <c r="F364" s="20" t="s">
        <v>16</v>
      </c>
      <c r="G364" s="15" t="str">
        <f t="shared" si="18"/>
        <v>CHF 360-420</v>
      </c>
      <c r="H364" s="43">
        <v>0</v>
      </c>
      <c r="J364" s="15" t="s">
        <v>1257</v>
      </c>
      <c r="K364" s="15" t="s">
        <v>1253</v>
      </c>
      <c r="L364" s="15" t="s">
        <v>1473</v>
      </c>
      <c r="AS364" s="19" t="s">
        <v>3</v>
      </c>
      <c r="AT364" s="19" t="s">
        <v>533</v>
      </c>
    </row>
    <row r="365" spans="1:46" ht="16.5">
      <c r="A365" s="16">
        <v>264</v>
      </c>
      <c r="B365" s="17">
        <v>364</v>
      </c>
      <c r="C365" s="18" t="s">
        <v>1472</v>
      </c>
      <c r="D365" s="18" t="str">
        <f t="shared" si="19"/>
        <v xml:space="preserve"> MO/IGT, Toscana, Castello dei Rampolla</v>
      </c>
      <c r="E365" s="19" t="s">
        <v>539</v>
      </c>
      <c r="F365" s="20" t="s">
        <v>16</v>
      </c>
      <c r="G365" s="15" t="str">
        <f t="shared" si="18"/>
        <v>CHF 360-420</v>
      </c>
      <c r="H365" s="43">
        <v>0</v>
      </c>
      <c r="J365" s="15" t="s">
        <v>1257</v>
      </c>
      <c r="K365" s="15" t="s">
        <v>1253</v>
      </c>
      <c r="L365" s="15" t="s">
        <v>1473</v>
      </c>
      <c r="AS365" s="19" t="s">
        <v>3</v>
      </c>
      <c r="AT365" s="19" t="s">
        <v>533</v>
      </c>
    </row>
    <row r="366" spans="1:46" ht="16.5">
      <c r="A366" s="16">
        <v>264</v>
      </c>
      <c r="B366" s="17">
        <v>365</v>
      </c>
      <c r="C366" s="18" t="s">
        <v>1472</v>
      </c>
      <c r="D366" s="18" t="str">
        <f t="shared" si="19"/>
        <v xml:space="preserve"> MO/IGT, Toscana, Castello dei Rampolla</v>
      </c>
      <c r="E366" s="19" t="s">
        <v>539</v>
      </c>
      <c r="F366" s="20" t="s">
        <v>16</v>
      </c>
      <c r="G366" s="15" t="str">
        <f t="shared" si="18"/>
        <v>CHF 360-420</v>
      </c>
      <c r="H366" s="43">
        <v>0</v>
      </c>
      <c r="J366" s="15" t="s">
        <v>1257</v>
      </c>
      <c r="K366" s="15" t="s">
        <v>1253</v>
      </c>
      <c r="L366" s="15" t="s">
        <v>1473</v>
      </c>
      <c r="AS366" s="19" t="s">
        <v>3</v>
      </c>
      <c r="AT366" s="19" t="s">
        <v>533</v>
      </c>
    </row>
    <row r="367" spans="1:46" ht="16.5">
      <c r="A367" s="16">
        <v>264</v>
      </c>
      <c r="B367" s="17">
        <v>366</v>
      </c>
      <c r="C367" s="18" t="s">
        <v>1472</v>
      </c>
      <c r="D367" s="18" t="str">
        <f t="shared" si="19"/>
        <v xml:space="preserve"> MO/IGT, Toscana, Castello dei Rampolla</v>
      </c>
      <c r="E367" s="19" t="s">
        <v>540</v>
      </c>
      <c r="F367" s="20" t="s">
        <v>16</v>
      </c>
      <c r="G367" s="15" t="str">
        <f t="shared" si="18"/>
        <v>CHF 480-600</v>
      </c>
      <c r="H367" s="43">
        <v>0</v>
      </c>
      <c r="J367" s="15" t="s">
        <v>1257</v>
      </c>
      <c r="K367" s="15" t="s">
        <v>1253</v>
      </c>
      <c r="L367" s="15" t="s">
        <v>1473</v>
      </c>
      <c r="AS367" s="19" t="s">
        <v>3</v>
      </c>
      <c r="AT367" s="19" t="s">
        <v>217</v>
      </c>
    </row>
    <row r="368" spans="1:46" ht="16.5">
      <c r="A368" s="16">
        <v>264</v>
      </c>
      <c r="B368" s="17">
        <v>367</v>
      </c>
      <c r="C368" s="18" t="s">
        <v>1472</v>
      </c>
      <c r="D368" s="18" t="str">
        <f t="shared" si="19"/>
        <v xml:space="preserve"> MO/IGT, Toscana, Castello dei Rampolla</v>
      </c>
      <c r="E368" s="19" t="s">
        <v>541</v>
      </c>
      <c r="F368" s="20" t="s">
        <v>16</v>
      </c>
      <c r="G368" s="15" t="str">
        <f t="shared" si="18"/>
        <v>CHF 420-480</v>
      </c>
      <c r="H368" s="43">
        <v>0</v>
      </c>
      <c r="J368" s="15" t="s">
        <v>1257</v>
      </c>
      <c r="K368" s="15" t="s">
        <v>1253</v>
      </c>
      <c r="L368" s="15" t="s">
        <v>1473</v>
      </c>
      <c r="AS368" s="19" t="s">
        <v>3</v>
      </c>
      <c r="AT368" s="19" t="s">
        <v>542</v>
      </c>
    </row>
    <row r="369" spans="1:46" ht="16.5">
      <c r="A369" s="16">
        <v>264</v>
      </c>
      <c r="B369" s="17">
        <v>368</v>
      </c>
      <c r="C369" s="18" t="s">
        <v>1472</v>
      </c>
      <c r="D369" s="18" t="str">
        <f t="shared" si="19"/>
        <v xml:space="preserve"> MO/IGT, Toscana, Castello dei Rampolla</v>
      </c>
      <c r="E369" s="19" t="s">
        <v>528</v>
      </c>
      <c r="F369" s="20" t="s">
        <v>16</v>
      </c>
      <c r="G369" s="15" t="str">
        <f t="shared" si="18"/>
        <v>CHF 130-160</v>
      </c>
      <c r="H369" s="43">
        <v>0</v>
      </c>
      <c r="J369" s="15" t="s">
        <v>1257</v>
      </c>
      <c r="K369" s="15" t="s">
        <v>1253</v>
      </c>
      <c r="L369" s="15" t="s">
        <v>1473</v>
      </c>
      <c r="AS369" s="19" t="s">
        <v>3</v>
      </c>
      <c r="AT369" s="19" t="s">
        <v>535</v>
      </c>
    </row>
    <row r="370" spans="1:46" ht="16.5">
      <c r="A370" s="16">
        <v>264</v>
      </c>
      <c r="B370" s="17">
        <v>369</v>
      </c>
      <c r="C370" s="18" t="s">
        <v>1474</v>
      </c>
      <c r="D370" s="18" t="str">
        <f t="shared" si="19"/>
        <v xml:space="preserve"> MO/IGT, Toscana, Castello dei Rampolla</v>
      </c>
      <c r="E370" s="19" t="s">
        <v>544</v>
      </c>
      <c r="F370" s="20" t="s">
        <v>16</v>
      </c>
      <c r="G370" s="15" t="str">
        <f t="shared" si="18"/>
        <v>CHF 600-720</v>
      </c>
      <c r="H370" s="43">
        <v>0</v>
      </c>
      <c r="J370" s="15" t="s">
        <v>1257</v>
      </c>
      <c r="K370" s="15" t="s">
        <v>1253</v>
      </c>
      <c r="L370" s="15" t="s">
        <v>1473</v>
      </c>
      <c r="AS370" s="19" t="s">
        <v>3</v>
      </c>
      <c r="AT370" s="19" t="s">
        <v>545</v>
      </c>
    </row>
    <row r="371" spans="1:46" ht="16.5">
      <c r="A371" s="16">
        <v>264</v>
      </c>
      <c r="B371" s="17">
        <v>370</v>
      </c>
      <c r="C371" s="18" t="s">
        <v>1474</v>
      </c>
      <c r="D371" s="18" t="str">
        <f t="shared" si="19"/>
        <v xml:space="preserve"> MO/IGT, Toscana, Castello dei Rampolla</v>
      </c>
      <c r="E371" s="19" t="s">
        <v>546</v>
      </c>
      <c r="F371" s="20" t="s">
        <v>16</v>
      </c>
      <c r="G371" s="15" t="str">
        <f t="shared" si="18"/>
        <v>CHF 250-300</v>
      </c>
      <c r="H371" s="43">
        <v>0</v>
      </c>
      <c r="J371" s="15" t="s">
        <v>1257</v>
      </c>
      <c r="K371" s="15" t="s">
        <v>1253</v>
      </c>
      <c r="L371" s="15" t="s">
        <v>1476</v>
      </c>
      <c r="AS371" s="19" t="s">
        <v>3</v>
      </c>
      <c r="AT371" s="19" t="s">
        <v>547</v>
      </c>
    </row>
    <row r="372" spans="1:46" ht="16.5">
      <c r="A372" s="16">
        <v>264</v>
      </c>
      <c r="B372" s="17">
        <v>371</v>
      </c>
      <c r="C372" s="18" t="s">
        <v>1475</v>
      </c>
      <c r="D372" s="18" t="str">
        <f t="shared" si="19"/>
        <v xml:space="preserve"> MO/IGT, Toscana, Montevertine</v>
      </c>
      <c r="E372" s="19" t="s">
        <v>324</v>
      </c>
      <c r="F372" s="20" t="s">
        <v>16</v>
      </c>
      <c r="G372" s="15" t="str">
        <f t="shared" si="18"/>
        <v>CHF 350-500</v>
      </c>
      <c r="H372" s="43">
        <v>0</v>
      </c>
      <c r="J372" s="15" t="s">
        <v>1257</v>
      </c>
      <c r="K372" s="15" t="s">
        <v>1253</v>
      </c>
      <c r="L372" s="15" t="s">
        <v>1476</v>
      </c>
      <c r="AS372" s="19" t="s">
        <v>3</v>
      </c>
      <c r="AT372" s="19" t="s">
        <v>85</v>
      </c>
    </row>
    <row r="373" spans="1:46" ht="16.5">
      <c r="A373" s="16">
        <v>264</v>
      </c>
      <c r="B373" s="17">
        <v>372</v>
      </c>
      <c r="C373" s="18" t="s">
        <v>1475</v>
      </c>
      <c r="D373" s="18" t="str">
        <f t="shared" si="19"/>
        <v xml:space="preserve"> MO/IGT, Toscana, Montevertine</v>
      </c>
      <c r="E373" s="19" t="s">
        <v>549</v>
      </c>
      <c r="F373" s="20" t="s">
        <v>16</v>
      </c>
      <c r="G373" s="15" t="str">
        <f t="shared" si="18"/>
        <v>CHF 780-960</v>
      </c>
      <c r="H373" s="43">
        <v>0</v>
      </c>
      <c r="J373" s="15" t="s">
        <v>1257</v>
      </c>
      <c r="K373" s="15" t="s">
        <v>1253</v>
      </c>
      <c r="L373" s="15" t="s">
        <v>1476</v>
      </c>
      <c r="AS373" s="19" t="s">
        <v>3</v>
      </c>
      <c r="AT373" s="19" t="s">
        <v>550</v>
      </c>
    </row>
    <row r="374" spans="1:46" ht="16.5">
      <c r="A374" s="16">
        <v>264</v>
      </c>
      <c r="B374" s="17">
        <v>373</v>
      </c>
      <c r="C374" s="18" t="s">
        <v>1475</v>
      </c>
      <c r="D374" s="18" t="str">
        <f t="shared" si="19"/>
        <v xml:space="preserve"> MO/IGT, Toscana, Montevertine</v>
      </c>
      <c r="E374" s="19" t="s">
        <v>60</v>
      </c>
      <c r="F374" s="20" t="s">
        <v>16</v>
      </c>
      <c r="G374" s="15" t="str">
        <f t="shared" si="18"/>
        <v>CHF 250-300</v>
      </c>
      <c r="H374" s="43">
        <v>0</v>
      </c>
      <c r="J374" s="15" t="s">
        <v>1257</v>
      </c>
      <c r="K374" s="15" t="s">
        <v>1253</v>
      </c>
      <c r="L374" s="15" t="s">
        <v>1476</v>
      </c>
      <c r="AS374" s="19" t="s">
        <v>3</v>
      </c>
      <c r="AT374" s="19" t="s">
        <v>547</v>
      </c>
    </row>
    <row r="375" spans="1:46" ht="16.5">
      <c r="A375" s="16">
        <v>264</v>
      </c>
      <c r="B375" s="17">
        <v>374</v>
      </c>
      <c r="C375" s="18" t="s">
        <v>1475</v>
      </c>
      <c r="D375" s="18" t="str">
        <f t="shared" si="19"/>
        <v xml:space="preserve"> MO/IGT, Toscana, Montevertine</v>
      </c>
      <c r="E375" s="19" t="s">
        <v>551</v>
      </c>
      <c r="F375" s="20" t="s">
        <v>16</v>
      </c>
      <c r="G375" s="15" t="str">
        <f t="shared" si="18"/>
        <v>CHF 570-630</v>
      </c>
      <c r="H375" s="43">
        <v>0</v>
      </c>
      <c r="J375" s="15" t="s">
        <v>1177</v>
      </c>
      <c r="K375" s="15" t="s">
        <v>1178</v>
      </c>
      <c r="L375" s="15" t="s">
        <v>1365</v>
      </c>
      <c r="AS375" s="19" t="s">
        <v>3</v>
      </c>
      <c r="AT375" s="19" t="s">
        <v>552</v>
      </c>
    </row>
    <row r="376" spans="1:46" ht="16.5">
      <c r="A376" s="16">
        <v>264</v>
      </c>
      <c r="B376" s="17">
        <v>375</v>
      </c>
      <c r="C376" s="18" t="s">
        <v>1441</v>
      </c>
      <c r="D376" s="18" t="str">
        <f t="shared" ref="D376:D395" si="20">J375&amp;","&amp;K375&amp;","&amp;L375</f>
        <v xml:space="preserve"> MO/DOC, Bolgheri, Azienda Le Macchiole</v>
      </c>
      <c r="E376" s="19" t="s">
        <v>553</v>
      </c>
      <c r="F376" s="20" t="s">
        <v>16</v>
      </c>
      <c r="G376" s="15" t="str">
        <f t="shared" si="18"/>
        <v>CHF 150-250</v>
      </c>
      <c r="H376" s="43">
        <v>0</v>
      </c>
      <c r="J376" s="15" t="s">
        <v>1177</v>
      </c>
      <c r="K376" s="15" t="s">
        <v>1178</v>
      </c>
      <c r="L376" s="15" t="s">
        <v>1478</v>
      </c>
      <c r="AS376" s="19" t="s">
        <v>3</v>
      </c>
      <c r="AT376" s="19" t="s">
        <v>490</v>
      </c>
    </row>
    <row r="377" spans="1:46" ht="16.5">
      <c r="A377" s="16">
        <v>264</v>
      </c>
      <c r="B377" s="17">
        <v>376</v>
      </c>
      <c r="C377" s="18" t="s">
        <v>1477</v>
      </c>
      <c r="D377" s="18" t="str">
        <f t="shared" si="20"/>
        <v xml:space="preserve"> MO/DOC, Bolgheri, Ca’Marcanda di Angelo Gaja</v>
      </c>
      <c r="E377" s="19" t="s">
        <v>555</v>
      </c>
      <c r="F377" s="20" t="s">
        <v>16</v>
      </c>
      <c r="G377" s="15" t="str">
        <f t="shared" si="18"/>
        <v>CHF 300-420</v>
      </c>
      <c r="H377" s="43">
        <v>0</v>
      </c>
      <c r="J377" s="15" t="s">
        <v>1185</v>
      </c>
      <c r="K377" s="15" t="s">
        <v>1480</v>
      </c>
      <c r="L377" s="15" t="s">
        <v>1481</v>
      </c>
      <c r="AS377" s="19" t="s">
        <v>3</v>
      </c>
      <c r="AT377" s="19" t="s">
        <v>556</v>
      </c>
    </row>
    <row r="378" spans="1:46" ht="16.5">
      <c r="A378" s="16">
        <v>264</v>
      </c>
      <c r="B378" s="17">
        <v>377</v>
      </c>
      <c r="C378" s="18" t="s">
        <v>1479</v>
      </c>
      <c r="D378" s="18" t="str">
        <f t="shared" si="20"/>
        <v xml:space="preserve"> AC/MO, Champagne, Champagne J.P Lalouelle</v>
      </c>
      <c r="E378" s="19" t="s">
        <v>557</v>
      </c>
      <c r="F378" s="20" t="s">
        <v>16</v>
      </c>
      <c r="G378" s="15" t="str">
        <f t="shared" si="18"/>
        <v>CHF 150-200</v>
      </c>
      <c r="H378" s="43">
        <v>0</v>
      </c>
      <c r="J378" s="15" t="s">
        <v>1185</v>
      </c>
      <c r="K378" s="15" t="s">
        <v>1480</v>
      </c>
      <c r="L378" s="15" t="s">
        <v>1481</v>
      </c>
      <c r="AS378" s="19" t="s">
        <v>3</v>
      </c>
      <c r="AT378" s="19" t="s">
        <v>182</v>
      </c>
    </row>
    <row r="379" spans="1:46" ht="16.5">
      <c r="A379" s="16">
        <v>264</v>
      </c>
      <c r="B379" s="17">
        <v>378</v>
      </c>
      <c r="C379" s="18" t="s">
        <v>1479</v>
      </c>
      <c r="D379" s="18" t="str">
        <f t="shared" si="20"/>
        <v xml:space="preserve"> AC/MO, Champagne, Champagne J.P Lalouelle</v>
      </c>
      <c r="E379" s="19" t="s">
        <v>558</v>
      </c>
      <c r="F379" s="20" t="s">
        <v>16</v>
      </c>
      <c r="G379" s="15" t="str">
        <f t="shared" si="18"/>
        <v>CHF 90-120</v>
      </c>
      <c r="H379" s="43">
        <v>0</v>
      </c>
      <c r="J379" s="15" t="s">
        <v>1185</v>
      </c>
      <c r="K379" s="15" t="s">
        <v>1480</v>
      </c>
      <c r="L379" s="15" t="s">
        <v>1481</v>
      </c>
      <c r="AS379" s="19" t="s">
        <v>3</v>
      </c>
      <c r="AT379" s="19" t="s">
        <v>559</v>
      </c>
    </row>
    <row r="380" spans="1:46" ht="16.5">
      <c r="A380" s="16">
        <v>264</v>
      </c>
      <c r="B380" s="17">
        <v>379</v>
      </c>
      <c r="C380" s="18" t="s">
        <v>1479</v>
      </c>
      <c r="D380" s="18" t="str">
        <f t="shared" si="20"/>
        <v xml:space="preserve"> AC/MO, Champagne, Champagne J.P Lalouelle</v>
      </c>
      <c r="E380" s="19" t="s">
        <v>558</v>
      </c>
      <c r="F380" s="20" t="s">
        <v>16</v>
      </c>
      <c r="G380" s="15" t="str">
        <f t="shared" si="18"/>
        <v>CHF 90-120</v>
      </c>
      <c r="H380" s="43">
        <v>0</v>
      </c>
      <c r="J380" s="15" t="s">
        <v>1185</v>
      </c>
      <c r="K380" s="15" t="s">
        <v>1480</v>
      </c>
      <c r="L380" s="15" t="s">
        <v>1481</v>
      </c>
      <c r="AS380" s="19" t="s">
        <v>3</v>
      </c>
      <c r="AT380" s="19" t="s">
        <v>559</v>
      </c>
    </row>
    <row r="381" spans="1:46" ht="16.5">
      <c r="A381" s="16">
        <v>264</v>
      </c>
      <c r="B381" s="17">
        <v>380</v>
      </c>
      <c r="C381" s="18" t="s">
        <v>1479</v>
      </c>
      <c r="D381" s="18" t="str">
        <f t="shared" si="20"/>
        <v xml:space="preserve"> AC/MO, Champagne, Champagne J.P Lalouelle</v>
      </c>
      <c r="E381" s="19" t="s">
        <v>558</v>
      </c>
      <c r="F381" s="20" t="s">
        <v>16</v>
      </c>
      <c r="G381" s="15" t="str">
        <f t="shared" si="18"/>
        <v>CHF 90-120</v>
      </c>
      <c r="H381" s="43">
        <v>0</v>
      </c>
      <c r="J381" s="15" t="s">
        <v>1185</v>
      </c>
      <c r="K381" s="15" t="s">
        <v>1480</v>
      </c>
      <c r="L381" s="15" t="s">
        <v>1481</v>
      </c>
      <c r="AS381" s="19" t="s">
        <v>3</v>
      </c>
      <c r="AT381" s="19" t="s">
        <v>559</v>
      </c>
    </row>
    <row r="382" spans="1:46" ht="16.5">
      <c r="A382" s="16">
        <v>264</v>
      </c>
      <c r="B382" s="17">
        <v>381</v>
      </c>
      <c r="C382" s="18" t="s">
        <v>1479</v>
      </c>
      <c r="D382" s="18" t="str">
        <f t="shared" si="20"/>
        <v xml:space="preserve"> AC/MO, Champagne, Champagne J.P Lalouelle</v>
      </c>
      <c r="E382" s="19" t="s">
        <v>558</v>
      </c>
      <c r="F382" s="20" t="s">
        <v>16</v>
      </c>
      <c r="G382" s="15" t="str">
        <f t="shared" si="18"/>
        <v>CHF 90-120</v>
      </c>
      <c r="H382" s="43">
        <v>0</v>
      </c>
      <c r="J382" s="15" t="s">
        <v>1185</v>
      </c>
      <c r="K382" s="15" t="s">
        <v>1480</v>
      </c>
      <c r="L382" s="15" t="s">
        <v>1481</v>
      </c>
      <c r="AS382" s="19" t="s">
        <v>3</v>
      </c>
      <c r="AT382" s="19" t="s">
        <v>559</v>
      </c>
    </row>
    <row r="383" spans="1:46" ht="16.5">
      <c r="A383" s="16">
        <v>264</v>
      </c>
      <c r="B383" s="17">
        <v>382</v>
      </c>
      <c r="C383" s="18" t="s">
        <v>1479</v>
      </c>
      <c r="D383" s="18" t="str">
        <f t="shared" si="20"/>
        <v xml:space="preserve"> AC/MO, Champagne, Champagne J.P Lalouelle</v>
      </c>
      <c r="E383" s="19" t="s">
        <v>558</v>
      </c>
      <c r="F383" s="20" t="s">
        <v>16</v>
      </c>
      <c r="G383" s="15" t="str">
        <f t="shared" si="18"/>
        <v>CHF 90-120</v>
      </c>
      <c r="H383" s="43">
        <v>0</v>
      </c>
      <c r="J383" s="15" t="s">
        <v>1185</v>
      </c>
      <c r="K383" s="15" t="s">
        <v>1480</v>
      </c>
      <c r="L383" s="15" t="s">
        <v>1481</v>
      </c>
      <c r="AS383" s="19" t="s">
        <v>3</v>
      </c>
      <c r="AT383" s="19" t="s">
        <v>559</v>
      </c>
    </row>
    <row r="384" spans="1:46" ht="16.5">
      <c r="A384" s="16">
        <v>264</v>
      </c>
      <c r="B384" s="17">
        <v>383</v>
      </c>
      <c r="C384" s="18" t="s">
        <v>1479</v>
      </c>
      <c r="D384" s="18" t="str">
        <f t="shared" si="20"/>
        <v xml:space="preserve"> AC/MO, Champagne, Champagne J.P Lalouelle</v>
      </c>
      <c r="E384" s="19" t="s">
        <v>560</v>
      </c>
      <c r="F384" s="20" t="s">
        <v>16</v>
      </c>
      <c r="G384" s="15" t="str">
        <f t="shared" si="18"/>
        <v>CHF 90-120</v>
      </c>
      <c r="H384" s="43">
        <v>0</v>
      </c>
      <c r="J384" s="15" t="s">
        <v>1185</v>
      </c>
      <c r="K384" s="15" t="s">
        <v>1480</v>
      </c>
      <c r="L384" s="15" t="s">
        <v>1481</v>
      </c>
      <c r="AS384" s="19" t="s">
        <v>3</v>
      </c>
      <c r="AT384" s="19" t="s">
        <v>559</v>
      </c>
    </row>
    <row r="385" spans="1:46" ht="16.5">
      <c r="A385" s="16">
        <v>264</v>
      </c>
      <c r="B385" s="17">
        <v>384</v>
      </c>
      <c r="C385" s="18" t="s">
        <v>1479</v>
      </c>
      <c r="D385" s="18" t="str">
        <f t="shared" si="20"/>
        <v xml:space="preserve"> AC/MO, Champagne, Champagne J.P Lalouelle</v>
      </c>
      <c r="E385" s="19" t="s">
        <v>560</v>
      </c>
      <c r="F385" s="20" t="s">
        <v>16</v>
      </c>
      <c r="G385" s="15" t="str">
        <f t="shared" si="18"/>
        <v>CHF 90-120</v>
      </c>
      <c r="H385" s="43">
        <v>0</v>
      </c>
      <c r="J385" s="15" t="s">
        <v>1185</v>
      </c>
      <c r="K385" s="15" t="s">
        <v>1480</v>
      </c>
      <c r="L385" s="15" t="s">
        <v>1481</v>
      </c>
      <c r="AS385" s="19" t="s">
        <v>3</v>
      </c>
      <c r="AT385" s="19" t="s">
        <v>559</v>
      </c>
    </row>
    <row r="386" spans="1:46" ht="16.5">
      <c r="A386" s="16">
        <v>264</v>
      </c>
      <c r="B386" s="17">
        <v>385</v>
      </c>
      <c r="C386" s="18" t="s">
        <v>1479</v>
      </c>
      <c r="D386" s="18" t="str">
        <f t="shared" si="20"/>
        <v xml:space="preserve"> AC/MO, Champagne, Champagne J.P Lalouelle</v>
      </c>
      <c r="E386" s="19" t="s">
        <v>560</v>
      </c>
      <c r="F386" s="20" t="s">
        <v>16</v>
      </c>
      <c r="G386" s="15" t="str">
        <f t="shared" ref="G386:G449" si="21">AS386&amp;" "&amp;AT386</f>
        <v>CHF 90-120</v>
      </c>
      <c r="H386" s="43">
        <v>0</v>
      </c>
      <c r="J386" s="15" t="s">
        <v>1140</v>
      </c>
      <c r="K386" s="15" t="s">
        <v>1144</v>
      </c>
      <c r="L386" s="15" t="s">
        <v>1483</v>
      </c>
      <c r="AS386" s="19" t="s">
        <v>3</v>
      </c>
      <c r="AT386" s="19" t="s">
        <v>559</v>
      </c>
    </row>
    <row r="387" spans="1:46" ht="16.5">
      <c r="A387" s="16">
        <v>264</v>
      </c>
      <c r="B387" s="17">
        <v>386</v>
      </c>
      <c r="C387" s="18" t="s">
        <v>1482</v>
      </c>
      <c r="D387" s="18" t="str">
        <f t="shared" si="20"/>
        <v xml:space="preserve"> AC/MC, Pauillac, 5e grand cru classé </v>
      </c>
      <c r="E387" s="19" t="s">
        <v>219</v>
      </c>
      <c r="F387" s="20" t="s">
        <v>16</v>
      </c>
      <c r="G387" s="15" t="str">
        <f t="shared" si="21"/>
        <v>CHF 240-330</v>
      </c>
      <c r="H387" s="43">
        <v>0</v>
      </c>
      <c r="J387" s="15" t="s">
        <v>1140</v>
      </c>
      <c r="K387" s="15" t="s">
        <v>1144</v>
      </c>
      <c r="L387" s="15" t="s">
        <v>1483</v>
      </c>
      <c r="AS387" s="19" t="s">
        <v>3</v>
      </c>
      <c r="AT387" s="19" t="s">
        <v>334</v>
      </c>
    </row>
    <row r="388" spans="1:46" ht="16.5">
      <c r="A388" s="16">
        <v>264</v>
      </c>
      <c r="B388" s="17">
        <v>387</v>
      </c>
      <c r="C388" s="18" t="s">
        <v>1482</v>
      </c>
      <c r="D388" s="18" t="str">
        <f t="shared" si="20"/>
        <v xml:space="preserve"> AC/MC, Pauillac, 5e grand cru classé </v>
      </c>
      <c r="E388" s="19" t="s">
        <v>562</v>
      </c>
      <c r="F388" s="20" t="s">
        <v>16</v>
      </c>
      <c r="G388" s="15" t="str">
        <f t="shared" si="21"/>
        <v>CHF 480-660</v>
      </c>
      <c r="H388" s="43">
        <v>0</v>
      </c>
      <c r="J388" s="15" t="s">
        <v>1140</v>
      </c>
      <c r="K388" s="15" t="s">
        <v>1144</v>
      </c>
      <c r="L388" s="15" t="s">
        <v>1483</v>
      </c>
      <c r="AS388" s="19" t="s">
        <v>3</v>
      </c>
      <c r="AT388" s="19" t="s">
        <v>291</v>
      </c>
    </row>
    <row r="389" spans="1:46" ht="16.5">
      <c r="A389" s="16">
        <v>264</v>
      </c>
      <c r="B389" s="17">
        <v>388</v>
      </c>
      <c r="C389" s="18" t="s">
        <v>1482</v>
      </c>
      <c r="D389" s="18" t="str">
        <f t="shared" si="20"/>
        <v xml:space="preserve"> AC/MC, Pauillac, 5e grand cru classé </v>
      </c>
      <c r="E389" s="19" t="s">
        <v>55</v>
      </c>
      <c r="F389" s="20" t="s">
        <v>16</v>
      </c>
      <c r="G389" s="15" t="str">
        <f t="shared" si="21"/>
        <v>CHF 400-500</v>
      </c>
      <c r="H389" s="43">
        <v>0</v>
      </c>
      <c r="J389" s="15" t="s">
        <v>1257</v>
      </c>
      <c r="K389" s="15" t="s">
        <v>1253</v>
      </c>
      <c r="L389" s="15" t="s">
        <v>1485</v>
      </c>
      <c r="AS389" s="19" t="s">
        <v>3</v>
      </c>
      <c r="AT389" s="19" t="s">
        <v>95</v>
      </c>
    </row>
    <row r="390" spans="1:46" ht="16.5">
      <c r="A390" s="16">
        <v>264</v>
      </c>
      <c r="B390" s="17">
        <v>389</v>
      </c>
      <c r="C390" s="18" t="s">
        <v>1484</v>
      </c>
      <c r="D390" s="18" t="str">
        <f t="shared" si="20"/>
        <v xml:space="preserve"> MO/IGT, Toscana, Félsina</v>
      </c>
      <c r="E390" s="19" t="s">
        <v>528</v>
      </c>
      <c r="F390" s="20" t="s">
        <v>16</v>
      </c>
      <c r="G390" s="15" t="str">
        <f t="shared" si="21"/>
        <v>CHF 120-180</v>
      </c>
      <c r="H390" s="43">
        <v>0</v>
      </c>
      <c r="J390" s="15" t="s">
        <v>1177</v>
      </c>
      <c r="K390" s="15" t="s">
        <v>1487</v>
      </c>
      <c r="L390" s="15" t="s">
        <v>1488</v>
      </c>
      <c r="AS390" s="19" t="s">
        <v>3</v>
      </c>
      <c r="AT390" s="19" t="s">
        <v>360</v>
      </c>
    </row>
    <row r="391" spans="1:46" ht="16.5">
      <c r="A391" s="16">
        <v>264</v>
      </c>
      <c r="B391" s="17">
        <v>390</v>
      </c>
      <c r="C391" s="18" t="s">
        <v>1486</v>
      </c>
      <c r="D391" s="18" t="str">
        <f t="shared" si="20"/>
        <v xml:space="preserve"> MO/DOC, Friaul, Miani</v>
      </c>
      <c r="E391" s="19" t="s">
        <v>565</v>
      </c>
      <c r="F391" s="20" t="s">
        <v>16</v>
      </c>
      <c r="G391" s="15" t="str">
        <f t="shared" si="21"/>
        <v>CHF 390-480</v>
      </c>
      <c r="H391" s="43">
        <v>0</v>
      </c>
      <c r="J391" s="15" t="s">
        <v>1177</v>
      </c>
      <c r="K391" s="15" t="s">
        <v>1487</v>
      </c>
      <c r="L391" s="15" t="s">
        <v>1488</v>
      </c>
      <c r="AS391" s="19" t="s">
        <v>3</v>
      </c>
      <c r="AT391" s="19" t="s">
        <v>566</v>
      </c>
    </row>
    <row r="392" spans="1:46" ht="16.5">
      <c r="A392" s="16">
        <v>264</v>
      </c>
      <c r="B392" s="17">
        <v>391</v>
      </c>
      <c r="C392" s="18" t="s">
        <v>1489</v>
      </c>
      <c r="D392" s="18" t="str">
        <f t="shared" si="20"/>
        <v xml:space="preserve"> MO/DOC, Friaul, Miani</v>
      </c>
      <c r="E392" s="19" t="s">
        <v>568</v>
      </c>
      <c r="F392" s="20" t="s">
        <v>16</v>
      </c>
      <c r="G392" s="15" t="str">
        <f t="shared" si="21"/>
        <v>CHF 390-480</v>
      </c>
      <c r="H392" s="43">
        <v>0</v>
      </c>
      <c r="J392" s="15" t="s">
        <v>1257</v>
      </c>
      <c r="K392" s="15" t="s">
        <v>1491</v>
      </c>
      <c r="L392" s="15" t="s">
        <v>1492</v>
      </c>
      <c r="AS392" s="19" t="s">
        <v>3</v>
      </c>
      <c r="AT392" s="19" t="s">
        <v>566</v>
      </c>
    </row>
    <row r="393" spans="1:46" ht="16.5">
      <c r="A393" s="16">
        <v>264</v>
      </c>
      <c r="B393" s="17">
        <v>392</v>
      </c>
      <c r="C393" s="18" t="s">
        <v>1490</v>
      </c>
      <c r="D393" s="18" t="str">
        <f t="shared" si="20"/>
        <v xml:space="preserve"> MO/IGT, Trentino, Tenuta San Leonardo</v>
      </c>
      <c r="E393" s="19" t="s">
        <v>105</v>
      </c>
      <c r="F393" s="20" t="s">
        <v>16</v>
      </c>
      <c r="G393" s="15" t="str">
        <f t="shared" si="21"/>
        <v>CHF 100-130</v>
      </c>
      <c r="H393" s="43">
        <v>0</v>
      </c>
      <c r="J393" s="15" t="s">
        <v>1257</v>
      </c>
      <c r="K393" s="15" t="s">
        <v>1491</v>
      </c>
      <c r="L393" s="15" t="s">
        <v>1492</v>
      </c>
      <c r="AS393" s="19" t="s">
        <v>3</v>
      </c>
      <c r="AT393" s="19" t="s">
        <v>570</v>
      </c>
    </row>
    <row r="394" spans="1:46" ht="16.5">
      <c r="A394" s="16">
        <v>264</v>
      </c>
      <c r="B394" s="17">
        <v>393</v>
      </c>
      <c r="C394" s="18" t="s">
        <v>1490</v>
      </c>
      <c r="D394" s="18" t="str">
        <f t="shared" si="20"/>
        <v xml:space="preserve"> MO/IGT, Trentino, Tenuta San Leonardo</v>
      </c>
      <c r="E394" s="19" t="s">
        <v>105</v>
      </c>
      <c r="F394" s="20" t="s">
        <v>16</v>
      </c>
      <c r="G394" s="15" t="str">
        <f t="shared" si="21"/>
        <v>CHF 100-130</v>
      </c>
      <c r="H394" s="43">
        <v>0</v>
      </c>
      <c r="J394" s="15" t="s">
        <v>1257</v>
      </c>
      <c r="K394" s="15" t="s">
        <v>1491</v>
      </c>
      <c r="L394" s="15" t="s">
        <v>1492</v>
      </c>
      <c r="AS394" s="19" t="s">
        <v>3</v>
      </c>
      <c r="AT394" s="19" t="s">
        <v>570</v>
      </c>
    </row>
    <row r="395" spans="1:46" ht="16.5">
      <c r="A395" s="16">
        <v>264</v>
      </c>
      <c r="B395" s="17">
        <v>394</v>
      </c>
      <c r="C395" s="18" t="s">
        <v>1490</v>
      </c>
      <c r="D395" s="18" t="str">
        <f t="shared" si="20"/>
        <v xml:space="preserve"> MO/IGT, Trentino, Tenuta San Leonardo</v>
      </c>
      <c r="E395" s="19" t="s">
        <v>105</v>
      </c>
      <c r="F395" s="20" t="s">
        <v>16</v>
      </c>
      <c r="G395" s="15" t="str">
        <f t="shared" si="21"/>
        <v>CHF 100-130</v>
      </c>
      <c r="H395" s="43">
        <v>0</v>
      </c>
      <c r="J395" s="15" t="s">
        <v>1494</v>
      </c>
      <c r="K395" s="15" t="s">
        <v>1459</v>
      </c>
      <c r="L395" s="15" t="s">
        <v>1495</v>
      </c>
      <c r="AS395" s="19" t="s">
        <v>3</v>
      </c>
      <c r="AT395" s="19" t="s">
        <v>570</v>
      </c>
    </row>
    <row r="396" spans="1:46" ht="16.5">
      <c r="A396" s="16">
        <v>264</v>
      </c>
      <c r="B396" s="17">
        <v>395</v>
      </c>
      <c r="C396" s="18" t="s">
        <v>1493</v>
      </c>
      <c r="D396" s="18" t="s">
        <v>1850</v>
      </c>
      <c r="E396" s="19" t="s">
        <v>485</v>
      </c>
      <c r="F396" s="20" t="s">
        <v>16</v>
      </c>
      <c r="G396" s="15" t="str">
        <f t="shared" si="21"/>
        <v>CHF 600-800</v>
      </c>
      <c r="H396" s="43">
        <v>0</v>
      </c>
      <c r="J396" s="15" t="s">
        <v>1494</v>
      </c>
      <c r="K396" s="15" t="s">
        <v>1459</v>
      </c>
      <c r="L396" s="15" t="s">
        <v>1495</v>
      </c>
      <c r="AS396" s="19" t="s">
        <v>3</v>
      </c>
      <c r="AT396" s="19" t="s">
        <v>90</v>
      </c>
    </row>
    <row r="397" spans="1:46" ht="16.5">
      <c r="A397" s="16">
        <v>264</v>
      </c>
      <c r="B397" s="17">
        <v>396</v>
      </c>
      <c r="C397" s="18" t="s">
        <v>1493</v>
      </c>
      <c r="D397" s="18" t="s">
        <v>1850</v>
      </c>
      <c r="E397" s="19" t="s">
        <v>486</v>
      </c>
      <c r="F397" s="20" t="s">
        <v>16</v>
      </c>
      <c r="G397" s="15" t="str">
        <f t="shared" si="21"/>
        <v>CHF 600-800</v>
      </c>
      <c r="H397" s="43">
        <v>0</v>
      </c>
      <c r="J397" s="15" t="s">
        <v>1494</v>
      </c>
      <c r="K397" s="15" t="s">
        <v>1459</v>
      </c>
      <c r="L397" s="15" t="s">
        <v>1497</v>
      </c>
      <c r="AS397" s="19" t="s">
        <v>3</v>
      </c>
      <c r="AT397" s="19" t="s">
        <v>90</v>
      </c>
    </row>
    <row r="398" spans="1:46" ht="16.5">
      <c r="A398" s="16">
        <v>264</v>
      </c>
      <c r="B398" s="17">
        <v>397</v>
      </c>
      <c r="C398" s="18" t="s">
        <v>1496</v>
      </c>
      <c r="D398" s="18" t="s">
        <v>1851</v>
      </c>
      <c r="E398" s="19" t="s">
        <v>522</v>
      </c>
      <c r="F398" s="20" t="s">
        <v>16</v>
      </c>
      <c r="G398" s="15" t="str">
        <f t="shared" si="21"/>
        <v>CHF 200-300</v>
      </c>
      <c r="H398" s="43">
        <v>0</v>
      </c>
      <c r="J398" s="15" t="s">
        <v>1257</v>
      </c>
      <c r="K398" s="15" t="s">
        <v>1253</v>
      </c>
      <c r="L398" s="15" t="s">
        <v>1499</v>
      </c>
      <c r="AS398" s="19" t="s">
        <v>3</v>
      </c>
      <c r="AT398" s="19" t="s">
        <v>318</v>
      </c>
    </row>
    <row r="399" spans="1:46" ht="16.5">
      <c r="A399" s="16">
        <v>264</v>
      </c>
      <c r="B399" s="17">
        <v>398</v>
      </c>
      <c r="C399" s="18" t="s">
        <v>1498</v>
      </c>
      <c r="D399" s="18" t="str">
        <f t="shared" ref="D399:D430" si="22">J398&amp;","&amp;K398&amp;","&amp;L398</f>
        <v xml:space="preserve"> MO/IGT, Toscana, Montepeloso</v>
      </c>
      <c r="E399" s="19" t="s">
        <v>574</v>
      </c>
      <c r="F399" s="20" t="s">
        <v>16</v>
      </c>
      <c r="G399" s="15" t="str">
        <f t="shared" si="21"/>
        <v>CHF 400-600</v>
      </c>
      <c r="H399" s="43">
        <v>0</v>
      </c>
      <c r="J399" s="15" t="s">
        <v>1455</v>
      </c>
      <c r="K399" s="15" t="s">
        <v>1253</v>
      </c>
      <c r="L399" s="15" t="s">
        <v>1501</v>
      </c>
      <c r="AS399" s="19" t="s">
        <v>3</v>
      </c>
      <c r="AT399" s="19" t="s">
        <v>61</v>
      </c>
    </row>
    <row r="400" spans="1:46" ht="16.5">
      <c r="A400" s="16">
        <v>264</v>
      </c>
      <c r="B400" s="17">
        <v>399</v>
      </c>
      <c r="C400" s="18" t="s">
        <v>1500</v>
      </c>
      <c r="D400" s="18" t="str">
        <f t="shared" si="22"/>
        <v xml:space="preserve"> MO/DOCG, Toscana, Boscarelli </v>
      </c>
      <c r="E400" s="19" t="s">
        <v>575</v>
      </c>
      <c r="F400" s="20" t="s">
        <v>16</v>
      </c>
      <c r="G400" s="15" t="str">
        <f t="shared" si="21"/>
        <v>CHF 150-210</v>
      </c>
      <c r="H400" s="43">
        <v>0</v>
      </c>
      <c r="J400" s="15" t="s">
        <v>1455</v>
      </c>
      <c r="K400" s="15" t="s">
        <v>1253</v>
      </c>
      <c r="L400" s="15" t="s">
        <v>1503</v>
      </c>
      <c r="AS400" s="19" t="s">
        <v>3</v>
      </c>
      <c r="AT400" s="19" t="s">
        <v>399</v>
      </c>
    </row>
    <row r="401" spans="1:46" ht="16.5">
      <c r="A401" s="16">
        <v>264</v>
      </c>
      <c r="B401" s="17">
        <v>400</v>
      </c>
      <c r="C401" s="18" t="s">
        <v>1502</v>
      </c>
      <c r="D401" s="18" t="str">
        <f t="shared" si="22"/>
        <v xml:space="preserve"> MO/DOCG, Toscana, Claudia Ferrero</v>
      </c>
      <c r="E401" s="19" t="s">
        <v>577</v>
      </c>
      <c r="F401" s="20" t="s">
        <v>16</v>
      </c>
      <c r="G401" s="15" t="str">
        <f t="shared" si="21"/>
        <v>CHF 150-210</v>
      </c>
      <c r="H401" s="43">
        <v>0</v>
      </c>
      <c r="J401" s="15" t="s">
        <v>1455</v>
      </c>
      <c r="K401" s="15" t="s">
        <v>1253</v>
      </c>
      <c r="L401" s="15" t="s">
        <v>1503</v>
      </c>
      <c r="AS401" s="19" t="s">
        <v>3</v>
      </c>
      <c r="AT401" s="19" t="s">
        <v>399</v>
      </c>
    </row>
    <row r="402" spans="1:46" ht="16.5">
      <c r="A402" s="16">
        <v>264</v>
      </c>
      <c r="B402" s="17">
        <v>401</v>
      </c>
      <c r="C402" s="18" t="s">
        <v>1502</v>
      </c>
      <c r="D402" s="18" t="str">
        <f t="shared" si="22"/>
        <v xml:space="preserve"> MO/DOCG, Toscana, Claudia Ferrero</v>
      </c>
      <c r="E402" s="19" t="s">
        <v>577</v>
      </c>
      <c r="F402" s="20" t="s">
        <v>16</v>
      </c>
      <c r="G402" s="15" t="str">
        <f t="shared" si="21"/>
        <v>CHF 150-210</v>
      </c>
      <c r="H402" s="43">
        <v>0</v>
      </c>
      <c r="J402" s="15" t="s">
        <v>1257</v>
      </c>
      <c r="K402" s="15" t="s">
        <v>1253</v>
      </c>
      <c r="L402" s="15" t="s">
        <v>1505</v>
      </c>
      <c r="AS402" s="19" t="s">
        <v>3</v>
      </c>
      <c r="AT402" s="19" t="s">
        <v>399</v>
      </c>
    </row>
    <row r="403" spans="1:46" ht="16.5">
      <c r="A403" s="16">
        <v>264</v>
      </c>
      <c r="B403" s="17">
        <v>402</v>
      </c>
      <c r="C403" s="18" t="s">
        <v>1504</v>
      </c>
      <c r="D403" s="18" t="str">
        <f t="shared" si="22"/>
        <v xml:space="preserve"> MO/IGT, Toscana, Petrolo</v>
      </c>
      <c r="E403" s="19" t="s">
        <v>522</v>
      </c>
      <c r="F403" s="20" t="s">
        <v>16</v>
      </c>
      <c r="G403" s="15" t="str">
        <f t="shared" si="21"/>
        <v>CHF 100-130</v>
      </c>
      <c r="H403" s="43">
        <v>0</v>
      </c>
      <c r="J403" s="15" t="s">
        <v>1257</v>
      </c>
      <c r="K403" s="15" t="s">
        <v>1253</v>
      </c>
      <c r="L403" s="15" t="s">
        <v>1505</v>
      </c>
      <c r="AS403" s="19" t="s">
        <v>3</v>
      </c>
      <c r="AT403" s="19" t="s">
        <v>570</v>
      </c>
    </row>
    <row r="404" spans="1:46" ht="16.5">
      <c r="A404" s="16">
        <v>264</v>
      </c>
      <c r="B404" s="17">
        <v>403</v>
      </c>
      <c r="C404" s="18" t="s">
        <v>1504</v>
      </c>
      <c r="D404" s="18" t="str">
        <f t="shared" si="22"/>
        <v xml:space="preserve"> MO/IGT, Toscana, Petrolo</v>
      </c>
      <c r="E404" s="19" t="s">
        <v>522</v>
      </c>
      <c r="F404" s="20" t="s">
        <v>16</v>
      </c>
      <c r="G404" s="15" t="str">
        <f t="shared" si="21"/>
        <v>CHF 100-130</v>
      </c>
      <c r="H404" s="43">
        <v>0</v>
      </c>
      <c r="J404" s="15" t="s">
        <v>1257</v>
      </c>
      <c r="K404" s="15" t="s">
        <v>1253</v>
      </c>
      <c r="L404" s="15" t="s">
        <v>1505</v>
      </c>
      <c r="AS404" s="19" t="s">
        <v>3</v>
      </c>
      <c r="AT404" s="19" t="s">
        <v>570</v>
      </c>
    </row>
    <row r="405" spans="1:46" ht="16.5">
      <c r="A405" s="16">
        <v>264</v>
      </c>
      <c r="B405" s="17">
        <v>404</v>
      </c>
      <c r="C405" s="18" t="s">
        <v>1504</v>
      </c>
      <c r="D405" s="18" t="str">
        <f t="shared" si="22"/>
        <v xml:space="preserve"> MO/IGT, Toscana, Petrolo</v>
      </c>
      <c r="E405" s="19" t="s">
        <v>522</v>
      </c>
      <c r="F405" s="20" t="s">
        <v>16</v>
      </c>
      <c r="G405" s="15" t="str">
        <f t="shared" si="21"/>
        <v>CHF 100-130</v>
      </c>
      <c r="H405" s="43">
        <v>0</v>
      </c>
      <c r="J405" s="15" t="s">
        <v>1140</v>
      </c>
      <c r="K405" s="15" t="s">
        <v>1155</v>
      </c>
      <c r="L405" s="15" t="s">
        <v>1285</v>
      </c>
      <c r="AS405" s="19" t="s">
        <v>3</v>
      </c>
      <c r="AT405" s="19" t="s">
        <v>570</v>
      </c>
    </row>
    <row r="406" spans="1:46" ht="16.5">
      <c r="A406" s="16">
        <v>264</v>
      </c>
      <c r="B406" s="17">
        <v>405</v>
      </c>
      <c r="C406" s="18" t="s">
        <v>1506</v>
      </c>
      <c r="D406" s="18" t="str">
        <f t="shared" si="22"/>
        <v xml:space="preserve"> AC/MC, Pessac Léognan, grand cru classé</v>
      </c>
      <c r="E406" s="19" t="s">
        <v>580</v>
      </c>
      <c r="F406" s="20" t="s">
        <v>16</v>
      </c>
      <c r="G406" s="15" t="str">
        <f t="shared" si="21"/>
        <v>CHF 750-1000</v>
      </c>
      <c r="H406" s="43">
        <v>0</v>
      </c>
      <c r="J406" s="15" t="s">
        <v>1140</v>
      </c>
      <c r="K406" s="15" t="s">
        <v>1155</v>
      </c>
      <c r="L406" s="15" t="s">
        <v>1285</v>
      </c>
      <c r="AS406" s="19" t="s">
        <v>3</v>
      </c>
      <c r="AT406" s="19" t="s">
        <v>74</v>
      </c>
    </row>
    <row r="407" spans="1:46" ht="16.5">
      <c r="A407" s="16">
        <v>264</v>
      </c>
      <c r="B407" s="17">
        <v>406</v>
      </c>
      <c r="C407" s="18" t="s">
        <v>1506</v>
      </c>
      <c r="D407" s="18" t="str">
        <f t="shared" si="22"/>
        <v xml:space="preserve"> AC/MC, Pessac Léognan, grand cru classé</v>
      </c>
      <c r="E407" s="19" t="s">
        <v>412</v>
      </c>
      <c r="F407" s="20" t="s">
        <v>16</v>
      </c>
      <c r="G407" s="15" t="str">
        <f t="shared" si="21"/>
        <v>CHF 510-600</v>
      </c>
      <c r="H407" s="43">
        <v>0</v>
      </c>
      <c r="J407" s="15" t="s">
        <v>1140</v>
      </c>
      <c r="K407" s="15" t="s">
        <v>1155</v>
      </c>
      <c r="L407" s="15" t="s">
        <v>1285</v>
      </c>
      <c r="AS407" s="19" t="s">
        <v>3</v>
      </c>
      <c r="AT407" s="19" t="s">
        <v>581</v>
      </c>
    </row>
    <row r="408" spans="1:46" ht="16.5">
      <c r="A408" s="16">
        <v>264</v>
      </c>
      <c r="B408" s="17">
        <v>407</v>
      </c>
      <c r="C408" s="18" t="s">
        <v>1506</v>
      </c>
      <c r="D408" s="18" t="str">
        <f t="shared" si="22"/>
        <v xml:space="preserve"> AC/MC, Pessac Léognan, grand cru classé</v>
      </c>
      <c r="E408" s="19" t="s">
        <v>582</v>
      </c>
      <c r="F408" s="20" t="s">
        <v>16</v>
      </c>
      <c r="G408" s="15" t="str">
        <f t="shared" si="21"/>
        <v>CHF 450-540</v>
      </c>
      <c r="H408" s="43">
        <v>0</v>
      </c>
      <c r="J408" s="15" t="s">
        <v>1140</v>
      </c>
      <c r="K408" s="15" t="s">
        <v>1141</v>
      </c>
      <c r="L408" s="15" t="s">
        <v>1508</v>
      </c>
      <c r="AS408" s="19" t="s">
        <v>3</v>
      </c>
      <c r="AT408" s="19" t="s">
        <v>280</v>
      </c>
    </row>
    <row r="409" spans="1:46" ht="16.5">
      <c r="A409" s="16">
        <v>264</v>
      </c>
      <c r="B409" s="17">
        <v>408</v>
      </c>
      <c r="C409" s="18" t="s">
        <v>1507</v>
      </c>
      <c r="D409" s="18" t="str">
        <f t="shared" si="22"/>
        <v xml:space="preserve"> AC/MC, Margaux, 2e vin de Ch. Margaux</v>
      </c>
      <c r="E409" s="19" t="s">
        <v>582</v>
      </c>
      <c r="F409" s="20" t="s">
        <v>16</v>
      </c>
      <c r="G409" s="15" t="str">
        <f t="shared" si="21"/>
        <v>CHF 720-900</v>
      </c>
      <c r="H409" s="43">
        <v>0</v>
      </c>
      <c r="J409" s="15" t="s">
        <v>1140</v>
      </c>
      <c r="K409" s="15" t="s">
        <v>1141</v>
      </c>
      <c r="L409" s="15" t="s">
        <v>1508</v>
      </c>
      <c r="AS409" s="19" t="s">
        <v>3</v>
      </c>
      <c r="AT409" s="19" t="s">
        <v>294</v>
      </c>
    </row>
    <row r="410" spans="1:46" ht="16.5">
      <c r="A410" s="16">
        <v>264</v>
      </c>
      <c r="B410" s="17">
        <v>409</v>
      </c>
      <c r="C410" s="18" t="s">
        <v>1507</v>
      </c>
      <c r="D410" s="18" t="str">
        <f t="shared" si="22"/>
        <v xml:space="preserve"> AC/MC, Margaux, 2e vin de Ch. Margaux</v>
      </c>
      <c r="E410" s="19" t="s">
        <v>582</v>
      </c>
      <c r="F410" s="20" t="s">
        <v>16</v>
      </c>
      <c r="G410" s="15" t="str">
        <f t="shared" si="21"/>
        <v>CHF 720-900</v>
      </c>
      <c r="H410" s="43">
        <v>0</v>
      </c>
      <c r="J410" s="15" t="s">
        <v>1140</v>
      </c>
      <c r="K410" s="15" t="s">
        <v>1155</v>
      </c>
      <c r="L410" s="15" t="s">
        <v>1156</v>
      </c>
      <c r="AS410" s="19" t="s">
        <v>3</v>
      </c>
      <c r="AT410" s="19" t="s">
        <v>294</v>
      </c>
    </row>
    <row r="411" spans="1:46" ht="16.5">
      <c r="A411" s="16">
        <v>264</v>
      </c>
      <c r="B411" s="17">
        <v>410</v>
      </c>
      <c r="C411" s="18" t="s">
        <v>1509</v>
      </c>
      <c r="D411" s="18" t="str">
        <f t="shared" si="22"/>
        <v xml:space="preserve"> AC/MC, Pessac Léognan, cru classé</v>
      </c>
      <c r="E411" s="19" t="s">
        <v>412</v>
      </c>
      <c r="F411" s="20" t="s">
        <v>16</v>
      </c>
      <c r="G411" s="15" t="str">
        <f t="shared" si="21"/>
        <v>CHF 3300-4200</v>
      </c>
      <c r="H411" s="43">
        <v>0</v>
      </c>
      <c r="J411" s="15" t="s">
        <v>1140</v>
      </c>
      <c r="K411" s="15" t="s">
        <v>1155</v>
      </c>
      <c r="L411" s="15" t="s">
        <v>1156</v>
      </c>
      <c r="AS411" s="19" t="s">
        <v>3</v>
      </c>
      <c r="AT411" s="19" t="s">
        <v>584</v>
      </c>
    </row>
    <row r="412" spans="1:46" ht="16.5">
      <c r="A412" s="16">
        <v>264</v>
      </c>
      <c r="B412" s="17">
        <v>411</v>
      </c>
      <c r="C412" s="18" t="s">
        <v>1509</v>
      </c>
      <c r="D412" s="18" t="str">
        <f t="shared" si="22"/>
        <v xml:space="preserve"> AC/MC, Pessac Léognan, cru classé</v>
      </c>
      <c r="E412" s="19" t="s">
        <v>43</v>
      </c>
      <c r="F412" s="20" t="s">
        <v>16</v>
      </c>
      <c r="G412" s="15" t="str">
        <f t="shared" si="21"/>
        <v>CHF 3300-4200</v>
      </c>
      <c r="H412" s="43">
        <v>0</v>
      </c>
      <c r="J412" s="15" t="s">
        <v>1140</v>
      </c>
      <c r="K412" s="15" t="s">
        <v>1141</v>
      </c>
      <c r="L412" s="15" t="s">
        <v>1142</v>
      </c>
      <c r="AS412" s="19" t="s">
        <v>3</v>
      </c>
      <c r="AT412" s="19" t="s">
        <v>584</v>
      </c>
    </row>
    <row r="413" spans="1:46" ht="16.5">
      <c r="A413" s="16">
        <v>264</v>
      </c>
      <c r="B413" s="17">
        <v>412</v>
      </c>
      <c r="C413" s="18" t="s">
        <v>1139</v>
      </c>
      <c r="D413" s="18" t="str">
        <f t="shared" si="22"/>
        <v xml:space="preserve"> AC/MC, Margaux, 1er grand cru classé</v>
      </c>
      <c r="E413" s="19" t="s">
        <v>9</v>
      </c>
      <c r="F413" s="20" t="s">
        <v>2</v>
      </c>
      <c r="G413" s="15" t="str">
        <f t="shared" si="21"/>
        <v xml:space="preserve">CHF 8400-10200 </v>
      </c>
      <c r="H413" s="43">
        <v>0</v>
      </c>
      <c r="J413" s="15" t="s">
        <v>1140</v>
      </c>
      <c r="K413" s="15" t="s">
        <v>1511</v>
      </c>
      <c r="L413" s="15" t="s">
        <v>1483</v>
      </c>
      <c r="AS413" s="19" t="s">
        <v>3</v>
      </c>
      <c r="AT413" s="19" t="s">
        <v>585</v>
      </c>
    </row>
    <row r="414" spans="1:46" ht="16.5">
      <c r="A414" s="16">
        <v>264</v>
      </c>
      <c r="B414" s="17">
        <v>413</v>
      </c>
      <c r="C414" s="18" t="s">
        <v>1510</v>
      </c>
      <c r="D414" s="18" t="str">
        <f t="shared" si="22"/>
        <v xml:space="preserve"> AC/MC, Médoc, 5e grand cru classé </v>
      </c>
      <c r="E414" s="19" t="s">
        <v>9</v>
      </c>
      <c r="F414" s="20" t="s">
        <v>2</v>
      </c>
      <c r="G414" s="15" t="str">
        <f t="shared" si="21"/>
        <v xml:space="preserve">CHF 330-420 </v>
      </c>
      <c r="H414" s="43">
        <v>0</v>
      </c>
      <c r="J414" s="15" t="s">
        <v>1140</v>
      </c>
      <c r="K414" s="15" t="s">
        <v>1144</v>
      </c>
      <c r="L414" s="15" t="s">
        <v>1294</v>
      </c>
      <c r="AS414" s="19" t="s">
        <v>3</v>
      </c>
      <c r="AT414" s="19" t="s">
        <v>587</v>
      </c>
    </row>
    <row r="415" spans="1:46" ht="16.5">
      <c r="A415" s="16">
        <v>264</v>
      </c>
      <c r="B415" s="17">
        <v>414</v>
      </c>
      <c r="C415" s="18" t="s">
        <v>1293</v>
      </c>
      <c r="D415" s="18" t="str">
        <f t="shared" si="22"/>
        <v xml:space="preserve"> AC/MC, Pauillac, 5e grand cru classé</v>
      </c>
      <c r="E415" s="19" t="s">
        <v>43</v>
      </c>
      <c r="F415" s="20" t="s">
        <v>16</v>
      </c>
      <c r="G415" s="15" t="str">
        <f t="shared" si="21"/>
        <v>CHF 720-960</v>
      </c>
      <c r="H415" s="43">
        <v>0</v>
      </c>
      <c r="J415" s="15" t="s">
        <v>1140</v>
      </c>
      <c r="K415" s="15" t="s">
        <v>1144</v>
      </c>
      <c r="L415" s="15" t="s">
        <v>1151</v>
      </c>
      <c r="AS415" s="19" t="s">
        <v>3</v>
      </c>
      <c r="AT415" s="19" t="s">
        <v>56</v>
      </c>
    </row>
    <row r="416" spans="1:46" ht="16.5">
      <c r="A416" s="16">
        <v>264</v>
      </c>
      <c r="B416" s="17">
        <v>415</v>
      </c>
      <c r="C416" s="18" t="s">
        <v>1309</v>
      </c>
      <c r="D416" s="18" t="str">
        <f t="shared" si="22"/>
        <v xml:space="preserve"> AC/MC, Pauillac, 2e grand cru classé</v>
      </c>
      <c r="E416" s="19" t="s">
        <v>33</v>
      </c>
      <c r="F416" s="20" t="s">
        <v>16</v>
      </c>
      <c r="G416" s="15" t="str">
        <f t="shared" si="21"/>
        <v>CHF 780-960</v>
      </c>
      <c r="H416" s="43">
        <v>0</v>
      </c>
      <c r="J416" s="15" t="s">
        <v>1140</v>
      </c>
      <c r="K416" s="15" t="s">
        <v>1144</v>
      </c>
      <c r="L416" s="15" t="s">
        <v>1151</v>
      </c>
      <c r="AS416" s="19" t="s">
        <v>3</v>
      </c>
      <c r="AT416" s="19" t="s">
        <v>550</v>
      </c>
    </row>
    <row r="417" spans="1:46" ht="16.5">
      <c r="A417" s="16">
        <v>264</v>
      </c>
      <c r="B417" s="17">
        <v>416</v>
      </c>
      <c r="C417" s="18" t="s">
        <v>1309</v>
      </c>
      <c r="D417" s="18" t="str">
        <f t="shared" si="22"/>
        <v xml:space="preserve"> AC/MC, Pauillac, 2e grand cru classé</v>
      </c>
      <c r="E417" s="19" t="s">
        <v>33</v>
      </c>
      <c r="F417" s="20" t="s">
        <v>16</v>
      </c>
      <c r="G417" s="15" t="str">
        <f t="shared" si="21"/>
        <v>CHF 780-960</v>
      </c>
      <c r="H417" s="43">
        <v>0</v>
      </c>
      <c r="J417" s="15" t="s">
        <v>1140</v>
      </c>
      <c r="K417" s="15" t="s">
        <v>1144</v>
      </c>
      <c r="L417" s="15" t="s">
        <v>1294</v>
      </c>
      <c r="AS417" s="19" t="s">
        <v>3</v>
      </c>
      <c r="AT417" s="19" t="s">
        <v>550</v>
      </c>
    </row>
    <row r="418" spans="1:46" ht="16.5">
      <c r="A418" s="16">
        <v>264</v>
      </c>
      <c r="B418" s="17">
        <v>417</v>
      </c>
      <c r="C418" s="18" t="s">
        <v>1512</v>
      </c>
      <c r="D418" s="18" t="str">
        <f t="shared" si="22"/>
        <v xml:space="preserve"> AC/MC, Pauillac, 5e grand cru classé</v>
      </c>
      <c r="E418" s="19" t="s">
        <v>589</v>
      </c>
      <c r="F418" s="20" t="s">
        <v>16</v>
      </c>
      <c r="G418" s="15" t="str">
        <f t="shared" si="21"/>
        <v>CHF 150-210</v>
      </c>
      <c r="H418" s="43">
        <v>0</v>
      </c>
      <c r="J418" s="15" t="s">
        <v>1140</v>
      </c>
      <c r="K418" s="15" t="s">
        <v>1144</v>
      </c>
      <c r="L418" s="15" t="s">
        <v>1142</v>
      </c>
      <c r="AS418" s="19" t="s">
        <v>3</v>
      </c>
      <c r="AT418" s="19" t="s">
        <v>399</v>
      </c>
    </row>
    <row r="419" spans="1:46" ht="16.5">
      <c r="A419" s="16">
        <v>264</v>
      </c>
      <c r="B419" s="17">
        <v>418</v>
      </c>
      <c r="C419" s="18" t="s">
        <v>1145</v>
      </c>
      <c r="D419" s="18" t="str">
        <f t="shared" si="22"/>
        <v xml:space="preserve"> AC/MC, Pauillac, 1er grand cru classé</v>
      </c>
      <c r="E419" s="19" t="s">
        <v>590</v>
      </c>
      <c r="F419" s="20" t="s">
        <v>16</v>
      </c>
      <c r="G419" s="15" t="str">
        <f t="shared" si="21"/>
        <v>CHF 1080-1350</v>
      </c>
      <c r="H419" s="43">
        <v>0</v>
      </c>
      <c r="J419" s="15" t="s">
        <v>1140</v>
      </c>
      <c r="K419" s="15" t="s">
        <v>1148</v>
      </c>
      <c r="L419" s="15" t="s">
        <v>1514</v>
      </c>
      <c r="AS419" s="19" t="s">
        <v>3</v>
      </c>
      <c r="AT419" s="19" t="s">
        <v>591</v>
      </c>
    </row>
    <row r="420" spans="1:46" ht="16.5">
      <c r="A420" s="16">
        <v>264</v>
      </c>
      <c r="B420" s="17">
        <v>419</v>
      </c>
      <c r="C420" s="18" t="s">
        <v>1513</v>
      </c>
      <c r="D420" s="18" t="str">
        <f t="shared" si="22"/>
        <v xml:space="preserve"> AC/MC, St. Julien, 4e grand cru classé </v>
      </c>
      <c r="E420" s="19" t="s">
        <v>12</v>
      </c>
      <c r="F420" s="20" t="s">
        <v>2</v>
      </c>
      <c r="G420" s="15" t="str">
        <f t="shared" si="21"/>
        <v>CHF 480-660</v>
      </c>
      <c r="H420" s="43">
        <v>0</v>
      </c>
      <c r="J420" s="15" t="s">
        <v>1140</v>
      </c>
      <c r="K420" s="15" t="s">
        <v>1148</v>
      </c>
      <c r="L420" s="15" t="s">
        <v>1149</v>
      </c>
      <c r="AS420" s="19" t="s">
        <v>3</v>
      </c>
      <c r="AT420" s="19" t="s">
        <v>291</v>
      </c>
    </row>
    <row r="421" spans="1:46" ht="16.5">
      <c r="A421" s="16">
        <v>264</v>
      </c>
      <c r="B421" s="17">
        <v>420</v>
      </c>
      <c r="C421" s="18" t="s">
        <v>1312</v>
      </c>
      <c r="D421" s="18" t="str">
        <f t="shared" si="22"/>
        <v xml:space="preserve"> AC/MC, St. Julien, 2e grand cru classé </v>
      </c>
      <c r="E421" s="19" t="s">
        <v>593</v>
      </c>
      <c r="F421" s="20" t="s">
        <v>2</v>
      </c>
      <c r="G421" s="15" t="str">
        <f t="shared" si="21"/>
        <v xml:space="preserve">CHF 660-840 </v>
      </c>
      <c r="H421" s="43">
        <v>0</v>
      </c>
      <c r="J421" s="15" t="s">
        <v>1140</v>
      </c>
      <c r="K421" s="15" t="s">
        <v>1148</v>
      </c>
      <c r="L421" s="15" t="s">
        <v>1149</v>
      </c>
      <c r="AS421" s="19" t="s">
        <v>3</v>
      </c>
      <c r="AT421" s="19" t="s">
        <v>594</v>
      </c>
    </row>
    <row r="422" spans="1:46" ht="16.5">
      <c r="A422" s="16">
        <v>264</v>
      </c>
      <c r="B422" s="17">
        <v>421</v>
      </c>
      <c r="C422" s="18" t="s">
        <v>1312</v>
      </c>
      <c r="D422" s="18" t="str">
        <f t="shared" si="22"/>
        <v xml:space="preserve"> AC/MC, St. Julien, 2e grand cru classé </v>
      </c>
      <c r="E422" s="19" t="s">
        <v>593</v>
      </c>
      <c r="F422" s="20" t="s">
        <v>2</v>
      </c>
      <c r="G422" s="15" t="str">
        <f t="shared" si="21"/>
        <v xml:space="preserve">CHF 660-840 </v>
      </c>
      <c r="H422" s="43">
        <v>0</v>
      </c>
      <c r="J422" s="15" t="s">
        <v>1140</v>
      </c>
      <c r="K422" s="15" t="s">
        <v>1148</v>
      </c>
      <c r="L422" s="15" t="s">
        <v>1149</v>
      </c>
      <c r="AS422" s="19" t="s">
        <v>3</v>
      </c>
      <c r="AT422" s="19" t="s">
        <v>594</v>
      </c>
    </row>
    <row r="423" spans="1:46" ht="16.5">
      <c r="A423" s="16">
        <v>264</v>
      </c>
      <c r="B423" s="17">
        <v>422</v>
      </c>
      <c r="C423" s="18" t="s">
        <v>1147</v>
      </c>
      <c r="D423" s="18" t="str">
        <f t="shared" si="22"/>
        <v xml:space="preserve"> AC/MC, St. Julien, 2e grand cru classé </v>
      </c>
      <c r="E423" s="19" t="s">
        <v>43</v>
      </c>
      <c r="F423" s="20" t="s">
        <v>16</v>
      </c>
      <c r="G423" s="15" t="str">
        <f t="shared" si="21"/>
        <v>CHF 1080-1320</v>
      </c>
      <c r="H423" s="43">
        <v>0</v>
      </c>
      <c r="J423" s="15" t="s">
        <v>1140</v>
      </c>
      <c r="K423" s="15" t="s">
        <v>1153</v>
      </c>
      <c r="L423" s="15" t="s">
        <v>1292</v>
      </c>
      <c r="AS423" s="19" t="s">
        <v>3</v>
      </c>
      <c r="AT423" s="19" t="s">
        <v>256</v>
      </c>
    </row>
    <row r="424" spans="1:46" ht="16.5">
      <c r="A424" s="16">
        <v>264</v>
      </c>
      <c r="B424" s="17">
        <v>423</v>
      </c>
      <c r="C424" s="18" t="s">
        <v>1515</v>
      </c>
      <c r="D424" s="18" t="str">
        <f t="shared" si="22"/>
        <v xml:space="preserve"> AC/MC, St. Estèphe, cru bourgeois</v>
      </c>
      <c r="E424" s="19" t="s">
        <v>9</v>
      </c>
      <c r="F424" s="20" t="s">
        <v>2</v>
      </c>
      <c r="G424" s="15" t="str">
        <f t="shared" si="21"/>
        <v>CHF 300-420</v>
      </c>
      <c r="H424" s="43">
        <v>0</v>
      </c>
      <c r="J424" s="15" t="s">
        <v>1140</v>
      </c>
      <c r="K424" s="15" t="s">
        <v>1153</v>
      </c>
      <c r="L424" s="15" t="s">
        <v>1292</v>
      </c>
      <c r="AS424" s="19" t="s">
        <v>3</v>
      </c>
      <c r="AT424" s="19" t="s">
        <v>556</v>
      </c>
    </row>
    <row r="425" spans="1:46" ht="16.5">
      <c r="A425" s="16">
        <v>264</v>
      </c>
      <c r="B425" s="17">
        <v>424</v>
      </c>
      <c r="C425" s="18" t="s">
        <v>1515</v>
      </c>
      <c r="D425" s="18" t="str">
        <f t="shared" si="22"/>
        <v xml:space="preserve"> AC/MC, St. Estèphe, cru bourgeois</v>
      </c>
      <c r="E425" s="19" t="s">
        <v>9</v>
      </c>
      <c r="F425" s="20" t="s">
        <v>2</v>
      </c>
      <c r="G425" s="15" t="str">
        <f t="shared" si="21"/>
        <v>CHF 300-420</v>
      </c>
      <c r="H425" s="43">
        <v>0</v>
      </c>
      <c r="J425" s="15" t="s">
        <v>1185</v>
      </c>
      <c r="K425" s="15" t="s">
        <v>1155</v>
      </c>
      <c r="L425" s="15" t="s">
        <v>1517</v>
      </c>
      <c r="AS425" s="19" t="s">
        <v>3</v>
      </c>
      <c r="AT425" s="19" t="s">
        <v>556</v>
      </c>
    </row>
    <row r="426" spans="1:46" ht="16.5">
      <c r="A426" s="16">
        <v>264</v>
      </c>
      <c r="B426" s="17">
        <v>425</v>
      </c>
      <c r="C426" s="18" t="s">
        <v>1516</v>
      </c>
      <c r="D426" s="18" t="str">
        <f t="shared" si="22"/>
        <v xml:space="preserve"> AC/MO, Pessac Léognan, cru classé </v>
      </c>
      <c r="E426" s="19" t="s">
        <v>597</v>
      </c>
      <c r="F426" s="20" t="s">
        <v>16</v>
      </c>
      <c r="G426" s="15" t="str">
        <f t="shared" si="21"/>
        <v>CHF 960-1200</v>
      </c>
      <c r="H426" s="43">
        <v>0</v>
      </c>
      <c r="J426" s="15" t="s">
        <v>1140</v>
      </c>
      <c r="K426" s="15" t="s">
        <v>1155</v>
      </c>
      <c r="L426" s="15" t="s">
        <v>1156</v>
      </c>
      <c r="AS426" s="19" t="s">
        <v>3</v>
      </c>
      <c r="AT426" s="19" t="s">
        <v>268</v>
      </c>
    </row>
    <row r="427" spans="1:46" ht="16.5">
      <c r="A427" s="16">
        <v>264</v>
      </c>
      <c r="B427" s="17">
        <v>426</v>
      </c>
      <c r="C427" s="18" t="s">
        <v>1300</v>
      </c>
      <c r="D427" s="18" t="str">
        <f t="shared" si="22"/>
        <v xml:space="preserve"> AC/MC, Pessac Léognan, cru classé</v>
      </c>
      <c r="E427" s="19" t="s">
        <v>12</v>
      </c>
      <c r="F427" s="20" t="s">
        <v>2</v>
      </c>
      <c r="G427" s="15" t="str">
        <f t="shared" si="21"/>
        <v>CHF 2100-2700</v>
      </c>
      <c r="H427" s="43">
        <v>0</v>
      </c>
      <c r="J427" s="15" t="s">
        <v>1140</v>
      </c>
      <c r="K427" s="15" t="s">
        <v>1155</v>
      </c>
      <c r="L427" s="15" t="s">
        <v>1156</v>
      </c>
      <c r="AS427" s="19" t="s">
        <v>3</v>
      </c>
      <c r="AT427" s="19" t="s">
        <v>458</v>
      </c>
    </row>
    <row r="428" spans="1:46" ht="16.5">
      <c r="A428" s="16">
        <v>264</v>
      </c>
      <c r="B428" s="17">
        <v>427</v>
      </c>
      <c r="C428" s="18" t="s">
        <v>1300</v>
      </c>
      <c r="D428" s="18" t="str">
        <f t="shared" si="22"/>
        <v xml:space="preserve"> AC/MC, Pessac Léognan, cru classé</v>
      </c>
      <c r="E428" s="19" t="s">
        <v>593</v>
      </c>
      <c r="F428" s="20" t="s">
        <v>2</v>
      </c>
      <c r="G428" s="15" t="str">
        <f t="shared" si="21"/>
        <v>CHF 1920-3000</v>
      </c>
      <c r="H428" s="43">
        <v>0</v>
      </c>
      <c r="J428" s="15" t="s">
        <v>1140</v>
      </c>
      <c r="K428" s="15" t="s">
        <v>1155</v>
      </c>
      <c r="L428" s="15" t="s">
        <v>1142</v>
      </c>
      <c r="AS428" s="19" t="s">
        <v>3</v>
      </c>
      <c r="AT428" s="19" t="s">
        <v>598</v>
      </c>
    </row>
    <row r="429" spans="1:46" ht="16.5">
      <c r="A429" s="16">
        <v>264</v>
      </c>
      <c r="B429" s="17">
        <v>428</v>
      </c>
      <c r="C429" s="18" t="s">
        <v>1301</v>
      </c>
      <c r="D429" s="18" t="str">
        <f t="shared" si="22"/>
        <v xml:space="preserve"> AC/MC, Pessac Léognan, 1er grand cru classé</v>
      </c>
      <c r="E429" s="19" t="s">
        <v>590</v>
      </c>
      <c r="F429" s="20" t="s">
        <v>16</v>
      </c>
      <c r="G429" s="15" t="str">
        <f t="shared" si="21"/>
        <v>CHF 990-1200</v>
      </c>
      <c r="H429" s="43">
        <v>0</v>
      </c>
      <c r="J429" s="15" t="s">
        <v>1140</v>
      </c>
      <c r="K429" s="15" t="s">
        <v>1159</v>
      </c>
      <c r="L429" s="15" t="s">
        <v>1160</v>
      </c>
      <c r="AS429" s="19" t="s">
        <v>3</v>
      </c>
      <c r="AT429" s="19" t="s">
        <v>158</v>
      </c>
    </row>
    <row r="430" spans="1:46" ht="16.5">
      <c r="A430" s="16">
        <v>264</v>
      </c>
      <c r="B430" s="17">
        <v>429</v>
      </c>
      <c r="C430" s="18" t="s">
        <v>1518</v>
      </c>
      <c r="D430" s="18" t="str">
        <f t="shared" si="22"/>
        <v xml:space="preserve"> AC/MC, St. Emilion, 1er grand cru classé (B)</v>
      </c>
      <c r="E430" s="19" t="s">
        <v>12</v>
      </c>
      <c r="F430" s="20" t="s">
        <v>2</v>
      </c>
      <c r="G430" s="15" t="str">
        <f t="shared" si="21"/>
        <v>CHF 1440-1800</v>
      </c>
      <c r="H430" s="43">
        <v>0</v>
      </c>
      <c r="J430" s="15" t="s">
        <v>1140</v>
      </c>
      <c r="K430" s="15" t="s">
        <v>1159</v>
      </c>
      <c r="L430" s="15" t="s">
        <v>1160</v>
      </c>
      <c r="AS430" s="19" t="s">
        <v>3</v>
      </c>
      <c r="AT430" s="19" t="s">
        <v>507</v>
      </c>
    </row>
    <row r="431" spans="1:46" ht="16.5">
      <c r="A431" s="16">
        <v>264</v>
      </c>
      <c r="B431" s="17">
        <v>430</v>
      </c>
      <c r="C431" s="18" t="s">
        <v>1518</v>
      </c>
      <c r="D431" s="18" t="str">
        <f t="shared" ref="D431:D449" si="23">J430&amp;","&amp;K430&amp;","&amp;L430</f>
        <v xml:space="preserve"> AC/MC, St. Emilion, 1er grand cru classé (B)</v>
      </c>
      <c r="E431" s="19" t="s">
        <v>601</v>
      </c>
      <c r="F431" s="20" t="s">
        <v>16</v>
      </c>
      <c r="G431" s="15" t="str">
        <f t="shared" si="21"/>
        <v>CHF 600-780</v>
      </c>
      <c r="H431" s="43">
        <v>0</v>
      </c>
      <c r="J431" s="15" t="s">
        <v>1140</v>
      </c>
      <c r="K431" s="15" t="s">
        <v>1159</v>
      </c>
      <c r="L431" s="15" t="s">
        <v>1162</v>
      </c>
      <c r="AS431" s="19" t="s">
        <v>3</v>
      </c>
      <c r="AT431" s="19" t="s">
        <v>302</v>
      </c>
    </row>
    <row r="432" spans="1:46" ht="16.5">
      <c r="A432" s="16">
        <v>264</v>
      </c>
      <c r="B432" s="17">
        <v>431</v>
      </c>
      <c r="C432" s="18" t="s">
        <v>1519</v>
      </c>
      <c r="D432" s="18" t="str">
        <f t="shared" si="23"/>
        <v xml:space="preserve"> AC/MC, St. Emilion, grand cru classé </v>
      </c>
      <c r="E432" s="19" t="s">
        <v>604</v>
      </c>
      <c r="F432" s="20" t="s">
        <v>16</v>
      </c>
      <c r="G432" s="15" t="str">
        <f t="shared" si="21"/>
        <v>CHF 210-300</v>
      </c>
      <c r="H432" s="43">
        <v>0</v>
      </c>
      <c r="J432" s="15" t="s">
        <v>1140</v>
      </c>
      <c r="K432" s="15" t="s">
        <v>1159</v>
      </c>
      <c r="L432" s="15" t="s">
        <v>1162</v>
      </c>
      <c r="AS432" s="19" t="s">
        <v>3</v>
      </c>
      <c r="AT432" s="19" t="s">
        <v>327</v>
      </c>
    </row>
    <row r="433" spans="1:46" ht="16.5">
      <c r="A433" s="16">
        <v>264</v>
      </c>
      <c r="B433" s="17">
        <v>432</v>
      </c>
      <c r="C433" s="18" t="s">
        <v>1519</v>
      </c>
      <c r="D433" s="18" t="str">
        <f t="shared" si="23"/>
        <v xml:space="preserve"> AC/MC, St. Emilion, grand cru classé </v>
      </c>
      <c r="E433" s="19" t="s">
        <v>604</v>
      </c>
      <c r="F433" s="20" t="s">
        <v>16</v>
      </c>
      <c r="G433" s="15" t="str">
        <f t="shared" si="21"/>
        <v>CHF 210-300</v>
      </c>
      <c r="H433" s="43">
        <v>0</v>
      </c>
      <c r="J433" s="15" t="s">
        <v>1140</v>
      </c>
      <c r="K433" s="15" t="s">
        <v>1159</v>
      </c>
      <c r="L433" s="15" t="s">
        <v>1162</v>
      </c>
      <c r="AS433" s="19" t="s">
        <v>3</v>
      </c>
      <c r="AT433" s="19" t="s">
        <v>327</v>
      </c>
    </row>
    <row r="434" spans="1:46" ht="16.5">
      <c r="A434" s="16">
        <v>264</v>
      </c>
      <c r="B434" s="17">
        <v>433</v>
      </c>
      <c r="C434" s="18" t="s">
        <v>1519</v>
      </c>
      <c r="D434" s="18" t="str">
        <f t="shared" si="23"/>
        <v xml:space="preserve"> AC/MC, St. Emilion, grand cru classé </v>
      </c>
      <c r="E434" s="19" t="s">
        <v>605</v>
      </c>
      <c r="F434" s="20" t="s">
        <v>16</v>
      </c>
      <c r="G434" s="15" t="str">
        <f t="shared" si="21"/>
        <v>CHF 420-600</v>
      </c>
      <c r="H434" s="43">
        <v>0</v>
      </c>
      <c r="J434" s="15" t="s">
        <v>1140</v>
      </c>
      <c r="K434" s="15" t="s">
        <v>1159</v>
      </c>
      <c r="L434" s="15" t="s">
        <v>1521</v>
      </c>
      <c r="AS434" s="19" t="s">
        <v>3</v>
      </c>
      <c r="AT434" s="19" t="s">
        <v>329</v>
      </c>
    </row>
    <row r="435" spans="1:46" ht="16.5">
      <c r="A435" s="16">
        <v>264</v>
      </c>
      <c r="B435" s="17">
        <v>434</v>
      </c>
      <c r="C435" s="18" t="s">
        <v>1520</v>
      </c>
      <c r="D435" s="18" t="str">
        <f t="shared" si="23"/>
        <v xml:space="preserve"> AC/MC, St. Emilion, grand cru </v>
      </c>
      <c r="E435" s="19" t="s">
        <v>267</v>
      </c>
      <c r="F435" s="20" t="s">
        <v>16</v>
      </c>
      <c r="G435" s="15" t="str">
        <f t="shared" si="21"/>
        <v>CHF 1200-1800</v>
      </c>
      <c r="H435" s="43">
        <v>0</v>
      </c>
      <c r="J435" s="15" t="s">
        <v>1140</v>
      </c>
      <c r="K435" s="15" t="s">
        <v>1159</v>
      </c>
      <c r="L435" s="15" t="s">
        <v>1521</v>
      </c>
      <c r="AS435" s="19" t="s">
        <v>3</v>
      </c>
      <c r="AT435" s="19" t="s">
        <v>72</v>
      </c>
    </row>
    <row r="436" spans="1:46" ht="16.5">
      <c r="A436" s="16">
        <v>264</v>
      </c>
      <c r="B436" s="17">
        <v>435</v>
      </c>
      <c r="C436" s="18" t="s">
        <v>1520</v>
      </c>
      <c r="D436" s="18" t="str">
        <f t="shared" si="23"/>
        <v xml:space="preserve"> AC/MC, St. Emilion, grand cru </v>
      </c>
      <c r="E436" s="19" t="s">
        <v>514</v>
      </c>
      <c r="F436" s="20" t="s">
        <v>16</v>
      </c>
      <c r="G436" s="15" t="str">
        <f t="shared" si="21"/>
        <v>CHF 350-500</v>
      </c>
      <c r="H436" s="43">
        <v>0</v>
      </c>
      <c r="J436" s="15" t="s">
        <v>1140</v>
      </c>
      <c r="K436" s="15" t="s">
        <v>1159</v>
      </c>
      <c r="L436" s="15" t="s">
        <v>1160</v>
      </c>
      <c r="AS436" s="19" t="s">
        <v>3</v>
      </c>
      <c r="AT436" s="19" t="s">
        <v>85</v>
      </c>
    </row>
    <row r="437" spans="1:46" ht="16.5">
      <c r="A437" s="16">
        <v>264</v>
      </c>
      <c r="B437" s="17">
        <v>436</v>
      </c>
      <c r="C437" s="18" t="s">
        <v>1522</v>
      </c>
      <c r="D437" s="18" t="str">
        <f t="shared" si="23"/>
        <v xml:space="preserve"> AC/MC, St. Emilion, 1er grand cru classé (B)</v>
      </c>
      <c r="E437" s="19" t="s">
        <v>267</v>
      </c>
      <c r="F437" s="20" t="s">
        <v>16</v>
      </c>
      <c r="G437" s="15" t="str">
        <f t="shared" si="21"/>
        <v>CHF 960-1200</v>
      </c>
      <c r="H437" s="43">
        <v>0</v>
      </c>
      <c r="J437" s="15" t="s">
        <v>1140</v>
      </c>
      <c r="K437" s="15" t="s">
        <v>1159</v>
      </c>
      <c r="L437" s="15" t="s">
        <v>1168</v>
      </c>
      <c r="AS437" s="19" t="s">
        <v>3</v>
      </c>
      <c r="AT437" s="19" t="s">
        <v>268</v>
      </c>
    </row>
    <row r="438" spans="1:46" ht="16.5">
      <c r="A438" s="16">
        <v>264</v>
      </c>
      <c r="B438" s="17">
        <v>437</v>
      </c>
      <c r="C438" s="18" t="s">
        <v>1163</v>
      </c>
      <c r="D438" s="18" t="str">
        <f t="shared" si="23"/>
        <v xml:space="preserve"> AC/MC, St. Emilion, 1er grand cru classé (A)</v>
      </c>
      <c r="E438" s="19" t="s">
        <v>414</v>
      </c>
      <c r="F438" s="20" t="s">
        <v>16</v>
      </c>
      <c r="G438" s="15" t="str">
        <f t="shared" si="21"/>
        <v>CHF 600-780</v>
      </c>
      <c r="H438" s="43">
        <v>0</v>
      </c>
      <c r="J438" s="15" t="s">
        <v>1140</v>
      </c>
      <c r="K438" s="15" t="s">
        <v>1159</v>
      </c>
      <c r="L438" s="15" t="s">
        <v>1168</v>
      </c>
      <c r="AS438" s="19" t="s">
        <v>3</v>
      </c>
      <c r="AT438" s="19" t="s">
        <v>302</v>
      </c>
    </row>
    <row r="439" spans="1:46" ht="16.5">
      <c r="A439" s="16">
        <v>264</v>
      </c>
      <c r="B439" s="17">
        <v>438</v>
      </c>
      <c r="C439" s="18" t="s">
        <v>1163</v>
      </c>
      <c r="D439" s="18" t="str">
        <f t="shared" si="23"/>
        <v xml:space="preserve"> AC/MC, St. Emilion, 1er grand cru classé (A)</v>
      </c>
      <c r="E439" s="19" t="s">
        <v>609</v>
      </c>
      <c r="F439" s="20" t="s">
        <v>16</v>
      </c>
      <c r="G439" s="15" t="str">
        <f t="shared" si="21"/>
        <v>CHF 1200-1540</v>
      </c>
      <c r="H439" s="43">
        <v>0</v>
      </c>
      <c r="J439" s="15" t="s">
        <v>1140</v>
      </c>
      <c r="K439" s="15" t="s">
        <v>1524</v>
      </c>
      <c r="L439" s="15" t="s">
        <v>1299</v>
      </c>
      <c r="AS439" s="19" t="s">
        <v>3</v>
      </c>
      <c r="AT439" s="19" t="s">
        <v>610</v>
      </c>
    </row>
    <row r="440" spans="1:46" ht="16.5">
      <c r="A440" s="16">
        <v>264</v>
      </c>
      <c r="B440" s="17">
        <v>439</v>
      </c>
      <c r="C440" s="18" t="s">
        <v>1523</v>
      </c>
      <c r="D440" s="18" t="str">
        <f t="shared" si="23"/>
        <v xml:space="preserve"> AC/MC, Sauternes, 1er grand cru classé </v>
      </c>
      <c r="E440" s="19" t="s">
        <v>612</v>
      </c>
      <c r="F440" s="20" t="s">
        <v>2</v>
      </c>
      <c r="G440" s="15" t="str">
        <f t="shared" si="21"/>
        <v>CHF 480-600</v>
      </c>
      <c r="H440" s="43">
        <v>0</v>
      </c>
      <c r="J440" s="15" t="s">
        <v>1140</v>
      </c>
      <c r="K440" s="15" t="s">
        <v>1524</v>
      </c>
      <c r="L440" s="15" t="s">
        <v>1299</v>
      </c>
      <c r="AS440" s="19" t="s">
        <v>3</v>
      </c>
      <c r="AT440" s="19" t="s">
        <v>217</v>
      </c>
    </row>
    <row r="441" spans="1:46" ht="16.5">
      <c r="A441" s="16">
        <v>264</v>
      </c>
      <c r="B441" s="17">
        <v>440</v>
      </c>
      <c r="C441" s="18" t="s">
        <v>1525</v>
      </c>
      <c r="D441" s="18" t="str">
        <f t="shared" si="23"/>
        <v xml:space="preserve"> AC/MC, Sauternes, 1er grand cru classé </v>
      </c>
      <c r="E441" s="19" t="s">
        <v>614</v>
      </c>
      <c r="F441" s="20" t="s">
        <v>16</v>
      </c>
      <c r="G441" s="15" t="str">
        <f t="shared" si="21"/>
        <v>CHF 660-840</v>
      </c>
      <c r="H441" s="43">
        <v>0</v>
      </c>
      <c r="J441" s="15" t="s">
        <v>1140</v>
      </c>
      <c r="K441" s="15" t="s">
        <v>1524</v>
      </c>
      <c r="L441" s="15" t="s">
        <v>1299</v>
      </c>
      <c r="AS441" s="19" t="s">
        <v>3</v>
      </c>
      <c r="AT441" s="19" t="s">
        <v>304</v>
      </c>
    </row>
    <row r="442" spans="1:46" ht="16.5">
      <c r="A442" s="16">
        <v>264</v>
      </c>
      <c r="B442" s="17">
        <v>441</v>
      </c>
      <c r="C442" s="18" t="s">
        <v>1525</v>
      </c>
      <c r="D442" s="18" t="str">
        <f t="shared" si="23"/>
        <v xml:space="preserve"> AC/MC, Sauternes, 1er grand cru classé </v>
      </c>
      <c r="E442" s="19" t="s">
        <v>615</v>
      </c>
      <c r="F442" s="20" t="s">
        <v>16</v>
      </c>
      <c r="G442" s="15" t="str">
        <f t="shared" si="21"/>
        <v>CHF 2100-3000</v>
      </c>
      <c r="H442" s="43">
        <v>0</v>
      </c>
      <c r="J442" s="15" t="s">
        <v>1140</v>
      </c>
      <c r="K442" s="15" t="s">
        <v>1524</v>
      </c>
      <c r="L442" s="15" t="s">
        <v>1299</v>
      </c>
      <c r="AS442" s="19" t="s">
        <v>3</v>
      </c>
      <c r="AT442" s="19" t="s">
        <v>467</v>
      </c>
    </row>
    <row r="443" spans="1:46" ht="16.5">
      <c r="A443" s="16">
        <v>264</v>
      </c>
      <c r="B443" s="17">
        <v>442</v>
      </c>
      <c r="C443" s="18" t="s">
        <v>1525</v>
      </c>
      <c r="D443" s="18" t="str">
        <f t="shared" si="23"/>
        <v xml:space="preserve"> AC/MC, Sauternes, 1er grand cru classé </v>
      </c>
      <c r="E443" s="19" t="s">
        <v>616</v>
      </c>
      <c r="F443" s="20" t="s">
        <v>16</v>
      </c>
      <c r="G443" s="15" t="str">
        <f t="shared" si="21"/>
        <v>CHF 1320-1800</v>
      </c>
      <c r="H443" s="43">
        <v>0</v>
      </c>
      <c r="J443" s="15" t="s">
        <v>1140</v>
      </c>
      <c r="K443" s="15" t="s">
        <v>1524</v>
      </c>
      <c r="L443" s="15" t="s">
        <v>1299</v>
      </c>
      <c r="AS443" s="19" t="s">
        <v>3</v>
      </c>
      <c r="AT443" s="19" t="s">
        <v>617</v>
      </c>
    </row>
    <row r="444" spans="1:46" ht="16.5">
      <c r="A444" s="16">
        <v>264</v>
      </c>
      <c r="B444" s="17">
        <v>443</v>
      </c>
      <c r="C444" s="18" t="s">
        <v>1525</v>
      </c>
      <c r="D444" s="18" t="str">
        <f t="shared" si="23"/>
        <v xml:space="preserve"> AC/MC, Sauternes, 1er grand cru classé </v>
      </c>
      <c r="E444" s="19" t="s">
        <v>618</v>
      </c>
      <c r="F444" s="20" t="s">
        <v>16</v>
      </c>
      <c r="G444" s="15" t="str">
        <f t="shared" si="21"/>
        <v>CHF 3600-4500</v>
      </c>
      <c r="H444" s="43">
        <v>0</v>
      </c>
      <c r="J444" s="15" t="s">
        <v>1140</v>
      </c>
      <c r="K444" s="15" t="s">
        <v>1527</v>
      </c>
      <c r="L444" s="15" t="s">
        <v>1299</v>
      </c>
      <c r="AS444" s="19" t="s">
        <v>3</v>
      </c>
      <c r="AT444" s="19" t="s">
        <v>47</v>
      </c>
    </row>
    <row r="445" spans="1:46" ht="16.5">
      <c r="A445" s="16">
        <v>264</v>
      </c>
      <c r="B445" s="17">
        <v>444</v>
      </c>
      <c r="C445" s="18" t="s">
        <v>1526</v>
      </c>
      <c r="D445" s="18" t="str">
        <f t="shared" si="23"/>
        <v xml:space="preserve"> AC/MC, Barsac-Sauternes, 1er grand cru classé </v>
      </c>
      <c r="E445" s="19" t="s">
        <v>619</v>
      </c>
      <c r="F445" s="20" t="s">
        <v>16</v>
      </c>
      <c r="G445" s="15" t="str">
        <f t="shared" si="21"/>
        <v>CHF 160-220</v>
      </c>
      <c r="H445" s="43">
        <v>0</v>
      </c>
      <c r="J445" s="15" t="s">
        <v>1140</v>
      </c>
      <c r="K445" s="15" t="s">
        <v>1527</v>
      </c>
      <c r="L445" s="15" t="s">
        <v>1299</v>
      </c>
      <c r="AS445" s="19" t="s">
        <v>3</v>
      </c>
      <c r="AT445" s="19" t="s">
        <v>620</v>
      </c>
    </row>
    <row r="446" spans="1:46" ht="16.5">
      <c r="A446" s="16">
        <v>264</v>
      </c>
      <c r="B446" s="17">
        <v>445</v>
      </c>
      <c r="C446" s="18" t="s">
        <v>1526</v>
      </c>
      <c r="D446" s="18" t="str">
        <f t="shared" si="23"/>
        <v xml:space="preserve"> AC/MC, Barsac-Sauternes, 1er grand cru classé </v>
      </c>
      <c r="E446" s="19" t="s">
        <v>621</v>
      </c>
      <c r="F446" s="20" t="s">
        <v>16</v>
      </c>
      <c r="G446" s="15" t="str">
        <f t="shared" si="21"/>
        <v>CHF 180-250</v>
      </c>
      <c r="H446" s="43">
        <v>0</v>
      </c>
      <c r="J446" s="15" t="s">
        <v>1140</v>
      </c>
      <c r="K446" s="15" t="s">
        <v>1527</v>
      </c>
      <c r="L446" s="15" t="s">
        <v>1299</v>
      </c>
      <c r="AS446" s="19" t="s">
        <v>3</v>
      </c>
      <c r="AT446" s="19" t="s">
        <v>114</v>
      </c>
    </row>
    <row r="447" spans="1:46" ht="16.5">
      <c r="A447" s="16">
        <v>264</v>
      </c>
      <c r="B447" s="17">
        <v>446</v>
      </c>
      <c r="C447" s="18" t="s">
        <v>1526</v>
      </c>
      <c r="D447" s="18" t="str">
        <f t="shared" si="23"/>
        <v xml:space="preserve"> AC/MC, Barsac-Sauternes, 1er grand cru classé </v>
      </c>
      <c r="E447" s="19" t="s">
        <v>622</v>
      </c>
      <c r="F447" s="20" t="s">
        <v>16</v>
      </c>
      <c r="G447" s="15" t="str">
        <f t="shared" si="21"/>
        <v>CHF 150-200</v>
      </c>
      <c r="H447" s="43">
        <v>0</v>
      </c>
      <c r="J447" s="15" t="s">
        <v>1140</v>
      </c>
      <c r="K447" s="15" t="s">
        <v>1159</v>
      </c>
      <c r="L447" s="15" t="s">
        <v>1160</v>
      </c>
      <c r="AS447" s="19" t="s">
        <v>3</v>
      </c>
      <c r="AT447" s="19" t="s">
        <v>182</v>
      </c>
    </row>
    <row r="448" spans="1:46" ht="16.5">
      <c r="A448" s="16">
        <v>264</v>
      </c>
      <c r="B448" s="17">
        <v>447</v>
      </c>
      <c r="C448" s="18" t="s">
        <v>1158</v>
      </c>
      <c r="D448" s="18" t="str">
        <f t="shared" si="23"/>
        <v xml:space="preserve"> AC/MC, St. Emilion, 1er grand cru classé (B)</v>
      </c>
      <c r="E448" s="19" t="s">
        <v>623</v>
      </c>
      <c r="F448" s="20" t="s">
        <v>16</v>
      </c>
      <c r="G448" s="15" t="str">
        <f t="shared" si="21"/>
        <v>CHF 390-450</v>
      </c>
      <c r="H448" s="43">
        <v>0</v>
      </c>
      <c r="J448" s="15" t="s">
        <v>1140</v>
      </c>
      <c r="K448" s="15" t="s">
        <v>1159</v>
      </c>
      <c r="L448" s="15" t="s">
        <v>1168</v>
      </c>
      <c r="AS448" s="19" t="s">
        <v>3</v>
      </c>
      <c r="AT448" s="19" t="s">
        <v>624</v>
      </c>
    </row>
    <row r="449" spans="1:46" ht="16.5">
      <c r="A449" s="16">
        <v>264</v>
      </c>
      <c r="B449" s="17">
        <v>448</v>
      </c>
      <c r="C449" s="18" t="s">
        <v>1306</v>
      </c>
      <c r="D449" s="18" t="str">
        <f t="shared" si="23"/>
        <v xml:space="preserve"> AC/MC, St. Emilion, 1er grand cru classé (A)</v>
      </c>
      <c r="E449" s="19" t="s">
        <v>625</v>
      </c>
      <c r="F449" s="20" t="s">
        <v>16</v>
      </c>
      <c r="G449" s="15" t="str">
        <f t="shared" si="21"/>
        <v>CHF 4800-6000</v>
      </c>
      <c r="H449" s="43">
        <v>0</v>
      </c>
      <c r="J449" s="15" t="s">
        <v>1140</v>
      </c>
      <c r="K449" s="15" t="s">
        <v>1170</v>
      </c>
      <c r="L449" s="15" t="s">
        <v>1172</v>
      </c>
      <c r="M449" s="15" t="s">
        <v>1528</v>
      </c>
      <c r="N449" s="15" t="s">
        <v>1140</v>
      </c>
      <c r="O449" s="15" t="s">
        <v>1159</v>
      </c>
      <c r="P449" s="15" t="s">
        <v>1168</v>
      </c>
      <c r="Q449" s="15" t="s">
        <v>1529</v>
      </c>
      <c r="R449" s="15" t="s">
        <v>1140</v>
      </c>
      <c r="S449" s="15" t="s">
        <v>1144</v>
      </c>
      <c r="T449" s="15" t="s">
        <v>1142</v>
      </c>
      <c r="U449" s="15" t="s">
        <v>1530</v>
      </c>
      <c r="V449" s="15" t="s">
        <v>1140</v>
      </c>
      <c r="W449" s="15" t="s">
        <v>1144</v>
      </c>
      <c r="X449" s="15" t="s">
        <v>1142</v>
      </c>
      <c r="Y449" s="15" t="s">
        <v>1531</v>
      </c>
      <c r="Z449" s="15" t="s">
        <v>1140</v>
      </c>
      <c r="AA449" s="15" t="s">
        <v>1144</v>
      </c>
      <c r="AB449" s="15" t="s">
        <v>1142</v>
      </c>
      <c r="AC449" s="15" t="s">
        <v>1532</v>
      </c>
      <c r="AD449" s="15" t="s">
        <v>1140</v>
      </c>
      <c r="AE449" s="15" t="s">
        <v>1141</v>
      </c>
      <c r="AF449" s="15" t="s">
        <v>1299</v>
      </c>
      <c r="AG449" s="15" t="s">
        <v>1533</v>
      </c>
      <c r="AH449" s="15" t="s">
        <v>1140</v>
      </c>
      <c r="AI449" s="15" t="s">
        <v>1155</v>
      </c>
      <c r="AJ449" s="15" t="s">
        <v>1142</v>
      </c>
      <c r="AK449" s="15" t="s">
        <v>1534</v>
      </c>
      <c r="AL449" s="15" t="s">
        <v>1140</v>
      </c>
      <c r="AM449" s="15" t="s">
        <v>1155</v>
      </c>
      <c r="AN449" s="15" t="s">
        <v>1156</v>
      </c>
      <c r="AO449" s="15" t="s">
        <v>1535</v>
      </c>
      <c r="AP449" s="15" t="s">
        <v>1140</v>
      </c>
      <c r="AQ449" s="15" t="s">
        <v>1524</v>
      </c>
      <c r="AR449" s="15" t="s">
        <v>1299</v>
      </c>
      <c r="AS449" s="19" t="s">
        <v>3</v>
      </c>
      <c r="AT449" s="19" t="s">
        <v>45</v>
      </c>
    </row>
    <row r="450" spans="1:46" ht="16.5">
      <c r="A450" s="16">
        <v>264</v>
      </c>
      <c r="B450" s="17">
        <v>449</v>
      </c>
      <c r="C450" s="40" t="s">
        <v>1907</v>
      </c>
      <c r="D450" s="18" t="s">
        <v>1901</v>
      </c>
      <c r="E450" s="19" t="s">
        <v>1085</v>
      </c>
      <c r="F450" s="20" t="s">
        <v>16</v>
      </c>
      <c r="G450" s="15" t="str">
        <f t="shared" ref="G450:G513" si="24">AS450&amp;" "&amp;AT450</f>
        <v>CHF 9500-11000</v>
      </c>
      <c r="H450" s="43">
        <v>0</v>
      </c>
      <c r="J450" s="15" t="s">
        <v>1185</v>
      </c>
      <c r="K450" s="15" t="s">
        <v>1186</v>
      </c>
      <c r="L450" s="15" t="s">
        <v>1196</v>
      </c>
      <c r="AS450" s="19" t="s">
        <v>3</v>
      </c>
      <c r="AT450" s="19" t="s">
        <v>626</v>
      </c>
    </row>
    <row r="451" spans="1:46" ht="16.5">
      <c r="A451" s="16">
        <v>264</v>
      </c>
      <c r="B451" s="17">
        <v>450</v>
      </c>
      <c r="C451" s="18" t="s">
        <v>1536</v>
      </c>
      <c r="D451" s="18" t="str">
        <f>J450&amp;","&amp;K450&amp;","&amp;L450</f>
        <v xml:space="preserve"> AC/MO, Côte de Beaune, Domaines Comtes Lafon</v>
      </c>
      <c r="E451" s="19" t="s">
        <v>627</v>
      </c>
      <c r="F451" s="20" t="s">
        <v>16</v>
      </c>
      <c r="G451" s="15" t="str">
        <f t="shared" si="24"/>
        <v>CHF 1200-1500</v>
      </c>
      <c r="H451" s="43">
        <v>0</v>
      </c>
      <c r="J451" s="15" t="s">
        <v>1185</v>
      </c>
      <c r="K451" s="15" t="s">
        <v>1186</v>
      </c>
      <c r="L451" s="15" t="s">
        <v>1196</v>
      </c>
      <c r="AS451" s="19" t="s">
        <v>3</v>
      </c>
      <c r="AT451" s="19" t="s">
        <v>143</v>
      </c>
    </row>
    <row r="452" spans="1:46" ht="16.5">
      <c r="A452" s="16">
        <v>264</v>
      </c>
      <c r="B452" s="17">
        <v>451</v>
      </c>
      <c r="C452" s="18" t="s">
        <v>1536</v>
      </c>
      <c r="D452" s="18" t="str">
        <f>J451&amp;","&amp;K451&amp;","&amp;L451</f>
        <v xml:space="preserve"> AC/MO, Côte de Beaune, Domaines Comtes Lafon</v>
      </c>
      <c r="E452" s="19" t="s">
        <v>628</v>
      </c>
      <c r="F452" s="20" t="s">
        <v>16</v>
      </c>
      <c r="G452" s="15" t="str">
        <f t="shared" si="24"/>
        <v>CHF 1800-2500</v>
      </c>
      <c r="H452" s="43">
        <v>0</v>
      </c>
      <c r="J452" s="15" t="s">
        <v>1185</v>
      </c>
      <c r="K452" s="15" t="s">
        <v>1186</v>
      </c>
      <c r="L452" s="15" t="s">
        <v>1196</v>
      </c>
      <c r="AS452" s="19" t="s">
        <v>3</v>
      </c>
      <c r="AT452" s="19" t="s">
        <v>127</v>
      </c>
    </row>
    <row r="453" spans="1:46" ht="16.5">
      <c r="A453" s="16">
        <v>264</v>
      </c>
      <c r="B453" s="17">
        <v>452</v>
      </c>
      <c r="C453" s="18" t="s">
        <v>1536</v>
      </c>
      <c r="D453" s="18" t="str">
        <f>J452&amp;","&amp;K452&amp;","&amp;L452</f>
        <v xml:space="preserve"> AC/MO, Côte de Beaune, Domaines Comtes Lafon</v>
      </c>
      <c r="E453" s="19" t="s">
        <v>629</v>
      </c>
      <c r="F453" s="20" t="s">
        <v>16</v>
      </c>
      <c r="G453" s="15" t="str">
        <f t="shared" si="24"/>
        <v>CHF 1800-2500</v>
      </c>
      <c r="H453" s="43">
        <v>0</v>
      </c>
      <c r="J453" s="15" t="s">
        <v>1185</v>
      </c>
      <c r="K453" s="15" t="s">
        <v>1197</v>
      </c>
      <c r="L453" s="15" t="s">
        <v>1195</v>
      </c>
      <c r="M453" s="15" t="s">
        <v>1198</v>
      </c>
      <c r="AS453" s="19" t="s">
        <v>3</v>
      </c>
      <c r="AT453" s="19" t="s">
        <v>127</v>
      </c>
    </row>
    <row r="454" spans="1:46" ht="16.5">
      <c r="A454" s="16">
        <v>264</v>
      </c>
      <c r="B454" s="17">
        <v>453</v>
      </c>
      <c r="C454" s="18" t="s">
        <v>1537</v>
      </c>
      <c r="D454" s="18" t="str">
        <f>J453&amp;","&amp;K453&amp;","&amp;L453&amp;","&amp;M453</f>
        <v xml:space="preserve"> AC/MO, Côte de Nuits, Grand cru, Domaine Dujac</v>
      </c>
      <c r="E454" s="19" t="s">
        <v>199</v>
      </c>
      <c r="F454" s="20" t="s">
        <v>16</v>
      </c>
      <c r="G454" s="15" t="str">
        <f t="shared" si="24"/>
        <v>CHF 500-700</v>
      </c>
      <c r="H454" s="43">
        <v>0</v>
      </c>
      <c r="J454" s="15" t="s">
        <v>1185</v>
      </c>
      <c r="K454" s="15" t="s">
        <v>1197</v>
      </c>
      <c r="L454" s="15" t="s">
        <v>1195</v>
      </c>
      <c r="M454" s="15" t="s">
        <v>1198</v>
      </c>
      <c r="AS454" s="19" t="s">
        <v>3</v>
      </c>
      <c r="AT454" s="19" t="s">
        <v>109</v>
      </c>
    </row>
    <row r="455" spans="1:46" ht="16.5">
      <c r="A455" s="16">
        <v>264</v>
      </c>
      <c r="B455" s="17">
        <v>454</v>
      </c>
      <c r="C455" s="18" t="s">
        <v>1538</v>
      </c>
      <c r="D455" s="18" t="str">
        <f>J454&amp;","&amp;K454&amp;","&amp;L454&amp;","&amp;M454</f>
        <v xml:space="preserve"> AC/MO, Côte de Nuits, Grand cru, Domaine Dujac</v>
      </c>
      <c r="E455" s="19" t="s">
        <v>199</v>
      </c>
      <c r="F455" s="20" t="s">
        <v>16</v>
      </c>
      <c r="G455" s="15" t="str">
        <f t="shared" si="24"/>
        <v>CHF 500-700</v>
      </c>
      <c r="H455" s="43">
        <v>0</v>
      </c>
      <c r="J455" s="15" t="s">
        <v>1540</v>
      </c>
      <c r="K455" s="15" t="s">
        <v>1541</v>
      </c>
      <c r="L455" s="15" t="s">
        <v>1542</v>
      </c>
      <c r="AS455" s="19" t="s">
        <v>3</v>
      </c>
      <c r="AT455" s="19" t="s">
        <v>109</v>
      </c>
    </row>
    <row r="456" spans="1:46" ht="16.5">
      <c r="A456" s="16">
        <v>264</v>
      </c>
      <c r="B456" s="17">
        <v>455</v>
      </c>
      <c r="C456" s="18" t="s">
        <v>1539</v>
      </c>
      <c r="D456" s="18" t="str">
        <f t="shared" ref="D456:D462" si="25">J455&amp;","&amp;K455&amp;","&amp;L455</f>
        <v xml:space="preserve"> AOC/MO, Rhône, Domaine Giraud</v>
      </c>
      <c r="E456" s="19" t="s">
        <v>633</v>
      </c>
      <c r="F456" s="20" t="s">
        <v>16</v>
      </c>
      <c r="G456" s="15" t="str">
        <f t="shared" si="24"/>
        <v>CHF 600-840</v>
      </c>
      <c r="H456" s="43">
        <v>0</v>
      </c>
      <c r="J456" s="15" t="s">
        <v>1140</v>
      </c>
      <c r="K456" s="15" t="s">
        <v>1144</v>
      </c>
      <c r="L456" s="15" t="s">
        <v>1142</v>
      </c>
      <c r="AS456" s="19" t="s">
        <v>3</v>
      </c>
      <c r="AT456" s="19" t="s">
        <v>259</v>
      </c>
    </row>
    <row r="457" spans="1:46" ht="16.5">
      <c r="A457" s="16">
        <v>264</v>
      </c>
      <c r="B457" s="17">
        <v>456</v>
      </c>
      <c r="C457" s="18" t="s">
        <v>1145</v>
      </c>
      <c r="D457" s="18" t="str">
        <f t="shared" si="25"/>
        <v xml:space="preserve"> AC/MC, Pauillac, 1er grand cru classé</v>
      </c>
      <c r="E457" s="19" t="s">
        <v>365</v>
      </c>
      <c r="F457" s="20" t="s">
        <v>16</v>
      </c>
      <c r="G457" s="15" t="str">
        <f t="shared" si="24"/>
        <v>CHF 350-500</v>
      </c>
      <c r="H457" s="43">
        <v>0</v>
      </c>
      <c r="J457" s="15" t="s">
        <v>1140</v>
      </c>
      <c r="K457" s="15" t="s">
        <v>1144</v>
      </c>
      <c r="L457" s="15" t="s">
        <v>1142</v>
      </c>
      <c r="AS457" s="19" t="s">
        <v>3</v>
      </c>
      <c r="AT457" s="19" t="s">
        <v>85</v>
      </c>
    </row>
    <row r="458" spans="1:46" ht="16.5">
      <c r="A458" s="16">
        <v>264</v>
      </c>
      <c r="B458" s="17">
        <v>457</v>
      </c>
      <c r="C458" s="18" t="s">
        <v>1145</v>
      </c>
      <c r="D458" s="18" t="str">
        <f t="shared" si="25"/>
        <v xml:space="preserve"> AC/MC, Pauillac, 1er grand cru classé</v>
      </c>
      <c r="E458" s="19" t="s">
        <v>634</v>
      </c>
      <c r="F458" s="20" t="s">
        <v>16</v>
      </c>
      <c r="G458" s="15" t="str">
        <f t="shared" si="24"/>
        <v>CHF 350-500</v>
      </c>
      <c r="H458" s="43">
        <v>0</v>
      </c>
      <c r="J458" s="15" t="s">
        <v>1257</v>
      </c>
      <c r="K458" s="15" t="s">
        <v>1253</v>
      </c>
      <c r="L458" s="15" t="s">
        <v>1363</v>
      </c>
      <c r="AS458" s="19" t="s">
        <v>3</v>
      </c>
      <c r="AT458" s="19" t="s">
        <v>85</v>
      </c>
    </row>
    <row r="459" spans="1:46" ht="16.5">
      <c r="A459" s="16">
        <v>264</v>
      </c>
      <c r="B459" s="17">
        <v>458</v>
      </c>
      <c r="C459" s="18" t="s">
        <v>1543</v>
      </c>
      <c r="D459" s="18" t="str">
        <f t="shared" si="25"/>
        <v xml:space="preserve"> MO/IGT, Toscana, Tua Rita</v>
      </c>
      <c r="E459" s="19" t="s">
        <v>636</v>
      </c>
      <c r="F459" s="20" t="s">
        <v>16</v>
      </c>
      <c r="G459" s="15" t="str">
        <f t="shared" si="24"/>
        <v>CHF 360-480</v>
      </c>
      <c r="H459" s="43">
        <v>0</v>
      </c>
      <c r="J459" s="15" t="s">
        <v>1257</v>
      </c>
      <c r="K459" s="15" t="s">
        <v>1253</v>
      </c>
      <c r="L459" s="15" t="s">
        <v>1363</v>
      </c>
      <c r="AS459" s="19" t="s">
        <v>3</v>
      </c>
      <c r="AT459" s="19" t="s">
        <v>298</v>
      </c>
    </row>
    <row r="460" spans="1:46" ht="16.5">
      <c r="A460" s="16">
        <v>264</v>
      </c>
      <c r="B460" s="17">
        <v>459</v>
      </c>
      <c r="C460" s="18" t="s">
        <v>1543</v>
      </c>
      <c r="D460" s="18" t="str">
        <f t="shared" si="25"/>
        <v xml:space="preserve"> MO/IGT, Toscana, Tua Rita</v>
      </c>
      <c r="E460" s="19" t="s">
        <v>380</v>
      </c>
      <c r="F460" s="20" t="s">
        <v>16</v>
      </c>
      <c r="G460" s="15" t="str">
        <f t="shared" si="24"/>
        <v>CHF 330-450</v>
      </c>
      <c r="H460" s="43">
        <v>0</v>
      </c>
      <c r="J460" s="15" t="s">
        <v>1257</v>
      </c>
      <c r="K460" s="15" t="s">
        <v>1253</v>
      </c>
      <c r="L460" s="15" t="s">
        <v>1363</v>
      </c>
      <c r="AS460" s="19" t="s">
        <v>3</v>
      </c>
      <c r="AT460" s="19" t="s">
        <v>637</v>
      </c>
    </row>
    <row r="461" spans="1:46" ht="16.5">
      <c r="A461" s="16">
        <v>264</v>
      </c>
      <c r="B461" s="17">
        <v>460</v>
      </c>
      <c r="C461" s="18" t="s">
        <v>1543</v>
      </c>
      <c r="D461" s="18" t="str">
        <f t="shared" si="25"/>
        <v xml:space="preserve"> MO/IGT, Toscana, Tua Rita</v>
      </c>
      <c r="E461" s="19" t="s">
        <v>380</v>
      </c>
      <c r="F461" s="20" t="s">
        <v>16</v>
      </c>
      <c r="G461" s="15" t="str">
        <f t="shared" si="24"/>
        <v>CHF 330-450</v>
      </c>
      <c r="H461" s="43">
        <v>0</v>
      </c>
      <c r="J461" s="15" t="s">
        <v>1181</v>
      </c>
      <c r="K461" s="15" t="s">
        <v>1182</v>
      </c>
      <c r="L461" s="15" t="s">
        <v>1545</v>
      </c>
      <c r="AS461" s="19" t="s">
        <v>3</v>
      </c>
      <c r="AT461" s="19" t="s">
        <v>637</v>
      </c>
    </row>
    <row r="462" spans="1:46" ht="16.5">
      <c r="A462" s="16">
        <v>264</v>
      </c>
      <c r="B462" s="17">
        <v>461</v>
      </c>
      <c r="C462" s="18" t="s">
        <v>1544</v>
      </c>
      <c r="D462" s="18" t="str">
        <f t="shared" si="25"/>
        <v xml:space="preserve"> MO, Bündner Herrschaft, Weingut Donatsch</v>
      </c>
      <c r="E462" s="19" t="s">
        <v>1088</v>
      </c>
      <c r="F462" s="20" t="s">
        <v>16</v>
      </c>
      <c r="G462" s="15" t="str">
        <f t="shared" si="24"/>
        <v>CHF 280-400</v>
      </c>
      <c r="H462" s="43">
        <v>0</v>
      </c>
      <c r="J462" s="15" t="s">
        <v>1546</v>
      </c>
      <c r="K462" s="15" t="s">
        <v>1547</v>
      </c>
      <c r="L462" s="15" t="s">
        <v>1185</v>
      </c>
      <c r="M462" s="15" t="s">
        <v>1548</v>
      </c>
      <c r="N462" s="15" t="s">
        <v>1549</v>
      </c>
      <c r="AS462" s="19" t="s">
        <v>3</v>
      </c>
      <c r="AT462" s="19" t="s">
        <v>639</v>
      </c>
    </row>
    <row r="463" spans="1:46" ht="16.5">
      <c r="A463" s="16">
        <v>264</v>
      </c>
      <c r="B463" s="17">
        <v>462</v>
      </c>
      <c r="C463" s="18" t="s">
        <v>1852</v>
      </c>
      <c r="D463" s="29" t="s">
        <v>1853</v>
      </c>
      <c r="E463" s="19" t="s">
        <v>644</v>
      </c>
      <c r="F463" s="20" t="s">
        <v>16</v>
      </c>
      <c r="G463" s="15" t="str">
        <f t="shared" si="24"/>
        <v>CHF 90-150</v>
      </c>
      <c r="H463" s="43">
        <v>0</v>
      </c>
      <c r="J463" s="15" t="s">
        <v>1550</v>
      </c>
      <c r="K463" s="15" t="s">
        <v>1551</v>
      </c>
      <c r="L463" s="15" t="s">
        <v>1552</v>
      </c>
      <c r="M463" s="15" t="s">
        <v>1553</v>
      </c>
      <c r="AS463" s="19" t="s">
        <v>3</v>
      </c>
      <c r="AT463" s="19" t="s">
        <v>395</v>
      </c>
    </row>
    <row r="464" spans="1:46" ht="16.5">
      <c r="A464" s="16">
        <v>264</v>
      </c>
      <c r="B464" s="17">
        <v>463</v>
      </c>
      <c r="C464" s="18" t="s">
        <v>1854</v>
      </c>
      <c r="D464" s="29" t="s">
        <v>1855</v>
      </c>
      <c r="E464" s="19" t="s">
        <v>644</v>
      </c>
      <c r="F464" s="20" t="s">
        <v>16</v>
      </c>
      <c r="G464" s="15" t="str">
        <f t="shared" si="24"/>
        <v>CHF 120-200</v>
      </c>
      <c r="H464" s="43">
        <v>0</v>
      </c>
      <c r="J464" s="15" t="s">
        <v>1181</v>
      </c>
      <c r="K464" s="15" t="s">
        <v>1219</v>
      </c>
      <c r="L464" s="15" t="s">
        <v>1555</v>
      </c>
      <c r="AS464" s="19" t="s">
        <v>3</v>
      </c>
      <c r="AT464" s="19" t="s">
        <v>111</v>
      </c>
    </row>
    <row r="465" spans="1:46" ht="16.5">
      <c r="A465" s="16">
        <v>264</v>
      </c>
      <c r="B465" s="17">
        <v>464</v>
      </c>
      <c r="C465" s="18" t="s">
        <v>1554</v>
      </c>
      <c r="D465" s="18" t="str">
        <f t="shared" ref="D465:D470" si="26">J464&amp;","&amp;K464&amp;","&amp;L464</f>
        <v xml:space="preserve"> MO, Napa Valley, Harlan Estate</v>
      </c>
      <c r="E465" s="19" t="s">
        <v>1827</v>
      </c>
      <c r="F465" s="20" t="s">
        <v>16</v>
      </c>
      <c r="G465" s="15" t="str">
        <f t="shared" si="24"/>
        <v>CHF 1250-1800</v>
      </c>
      <c r="H465" s="43">
        <v>0</v>
      </c>
      <c r="J465" s="15" t="s">
        <v>1181</v>
      </c>
      <c r="K465" s="15" t="s">
        <v>1219</v>
      </c>
      <c r="L465" s="15" t="s">
        <v>1557</v>
      </c>
      <c r="AS465" s="19" t="s">
        <v>3</v>
      </c>
      <c r="AT465" s="19" t="s">
        <v>1826</v>
      </c>
    </row>
    <row r="466" spans="1:46" ht="16.5">
      <c r="A466" s="16">
        <v>264</v>
      </c>
      <c r="B466" s="17">
        <v>465</v>
      </c>
      <c r="C466" s="18" t="s">
        <v>1556</v>
      </c>
      <c r="D466" s="18" t="str">
        <f t="shared" si="26"/>
        <v xml:space="preserve"> MO, Napa Valley, Bond Estate</v>
      </c>
      <c r="E466" s="19" t="s">
        <v>424</v>
      </c>
      <c r="F466" s="20" t="s">
        <v>16</v>
      </c>
      <c r="G466" s="15" t="str">
        <f t="shared" si="24"/>
        <v>CHF 450-600</v>
      </c>
      <c r="H466" s="43">
        <v>0</v>
      </c>
      <c r="J466" s="15" t="s">
        <v>1181</v>
      </c>
      <c r="K466" s="15" t="s">
        <v>1238</v>
      </c>
      <c r="L466" s="15" t="s">
        <v>1559</v>
      </c>
      <c r="AS466" s="19" t="s">
        <v>3</v>
      </c>
      <c r="AT466" s="19" t="s">
        <v>104</v>
      </c>
    </row>
    <row r="467" spans="1:46" ht="16.5">
      <c r="A467" s="16">
        <v>264</v>
      </c>
      <c r="B467" s="17">
        <v>466</v>
      </c>
      <c r="C467" s="18" t="s">
        <v>1558</v>
      </c>
      <c r="D467" s="18" t="str">
        <f t="shared" si="26"/>
        <v xml:space="preserve"> MO, Kalifornien, Alban Estate Vineyards</v>
      </c>
      <c r="E467" s="19" t="s">
        <v>577</v>
      </c>
      <c r="F467" s="20" t="s">
        <v>16</v>
      </c>
      <c r="G467" s="15" t="str">
        <f t="shared" si="24"/>
        <v>CHF 360-450</v>
      </c>
      <c r="H467" s="43">
        <v>0</v>
      </c>
      <c r="J467" s="15" t="s">
        <v>1181</v>
      </c>
      <c r="K467" s="15" t="s">
        <v>1238</v>
      </c>
      <c r="L467" s="15" t="s">
        <v>1559</v>
      </c>
      <c r="AS467" s="19" t="s">
        <v>3</v>
      </c>
      <c r="AT467" s="19" t="s">
        <v>272</v>
      </c>
    </row>
    <row r="468" spans="1:46" ht="16.5">
      <c r="A468" s="16">
        <v>264</v>
      </c>
      <c r="B468" s="17">
        <v>467</v>
      </c>
      <c r="C468" s="18" t="s">
        <v>1560</v>
      </c>
      <c r="D468" s="18" t="str">
        <f t="shared" si="26"/>
        <v xml:space="preserve"> MO, Kalifornien, Alban Estate Vineyards</v>
      </c>
      <c r="E468" s="19" t="s">
        <v>516</v>
      </c>
      <c r="F468" s="20" t="s">
        <v>16</v>
      </c>
      <c r="G468" s="15" t="str">
        <f t="shared" si="24"/>
        <v>CHF 600-840</v>
      </c>
      <c r="H468" s="43">
        <v>0</v>
      </c>
      <c r="J468" s="15" t="s">
        <v>1181</v>
      </c>
      <c r="K468" s="15" t="s">
        <v>1562</v>
      </c>
      <c r="L468" s="15" t="s">
        <v>1563</v>
      </c>
      <c r="AS468" s="19" t="s">
        <v>3</v>
      </c>
      <c r="AT468" s="19" t="s">
        <v>259</v>
      </c>
    </row>
    <row r="469" spans="1:46" ht="16.5">
      <c r="A469" s="16">
        <v>264</v>
      </c>
      <c r="B469" s="17">
        <v>468</v>
      </c>
      <c r="C469" s="18" t="s">
        <v>1561</v>
      </c>
      <c r="D469" s="18" t="str">
        <f t="shared" si="26"/>
        <v xml:space="preserve"> MO, Barossa Valley, Greenock Creek</v>
      </c>
      <c r="E469" s="19" t="s">
        <v>656</v>
      </c>
      <c r="F469" s="20" t="s">
        <v>16</v>
      </c>
      <c r="G469" s="15" t="str">
        <f t="shared" si="24"/>
        <v>CHF 600-900</v>
      </c>
      <c r="H469" s="43">
        <v>0</v>
      </c>
      <c r="J469" s="15" t="s">
        <v>1181</v>
      </c>
      <c r="K469" s="15" t="s">
        <v>1562</v>
      </c>
      <c r="L469" s="15" t="s">
        <v>1563</v>
      </c>
      <c r="AS469" s="19" t="s">
        <v>3</v>
      </c>
      <c r="AT469" s="19" t="s">
        <v>62</v>
      </c>
    </row>
    <row r="470" spans="1:46" ht="16.5">
      <c r="A470" s="16">
        <v>264</v>
      </c>
      <c r="B470" s="17">
        <v>469</v>
      </c>
      <c r="C470" s="18" t="s">
        <v>1561</v>
      </c>
      <c r="D470" s="18" t="str">
        <f t="shared" si="26"/>
        <v xml:space="preserve"> MO, Barossa Valley, Greenock Creek</v>
      </c>
      <c r="E470" s="19" t="s">
        <v>657</v>
      </c>
      <c r="F470" s="20" t="s">
        <v>16</v>
      </c>
      <c r="G470" s="15" t="str">
        <f t="shared" si="24"/>
        <v>CHF 900-1200</v>
      </c>
      <c r="H470" s="43">
        <v>0</v>
      </c>
      <c r="J470" s="15" t="s">
        <v>1564</v>
      </c>
      <c r="K470" s="15" t="s">
        <v>1185</v>
      </c>
      <c r="L470" s="15" t="s">
        <v>1565</v>
      </c>
      <c r="AS470" s="19" t="s">
        <v>3</v>
      </c>
      <c r="AT470" s="19" t="s">
        <v>100</v>
      </c>
    </row>
    <row r="471" spans="1:46" ht="16.5">
      <c r="A471" s="16">
        <v>264</v>
      </c>
      <c r="B471" s="17">
        <v>470</v>
      </c>
      <c r="C471" s="18" t="s">
        <v>1856</v>
      </c>
      <c r="D471" s="18" t="str">
        <f>K470&amp;","&amp;L470</f>
        <v xml:space="preserve"> AC/MO, Champagne Pommery</v>
      </c>
      <c r="E471" s="19" t="s">
        <v>659</v>
      </c>
      <c r="F471" s="20" t="s">
        <v>16</v>
      </c>
      <c r="G471" s="15" t="str">
        <f t="shared" si="24"/>
        <v>CHF 440-600</v>
      </c>
      <c r="H471" s="43">
        <v>0</v>
      </c>
      <c r="J471" s="15" t="s">
        <v>1564</v>
      </c>
      <c r="K471" s="15" t="s">
        <v>1185</v>
      </c>
      <c r="L471" s="15" t="s">
        <v>1480</v>
      </c>
      <c r="M471" s="15" t="s">
        <v>1566</v>
      </c>
      <c r="AS471" s="19" t="s">
        <v>3</v>
      </c>
      <c r="AT471" s="19" t="s">
        <v>660</v>
      </c>
    </row>
    <row r="472" spans="1:46" ht="16.5">
      <c r="A472" s="16">
        <v>264</v>
      </c>
      <c r="B472" s="17">
        <v>471</v>
      </c>
      <c r="C472" s="18" t="s">
        <v>1857</v>
      </c>
      <c r="D472" s="18" t="str">
        <f>K471&amp;","&amp;L471&amp;","&amp;M471</f>
        <v xml:space="preserve"> AC/MO, Champagne, Maison Krug</v>
      </c>
      <c r="E472" s="19" t="s">
        <v>270</v>
      </c>
      <c r="F472" s="20" t="s">
        <v>16</v>
      </c>
      <c r="G472" s="15" t="str">
        <f t="shared" si="24"/>
        <v>CHF 200-300</v>
      </c>
      <c r="H472" s="43">
        <v>0</v>
      </c>
      <c r="J472" s="15" t="s">
        <v>1564</v>
      </c>
      <c r="K472" s="15" t="s">
        <v>1185</v>
      </c>
      <c r="L472" s="15" t="s">
        <v>1480</v>
      </c>
      <c r="M472" s="15" t="s">
        <v>1566</v>
      </c>
      <c r="AS472" s="19" t="s">
        <v>3</v>
      </c>
      <c r="AT472" s="19" t="s">
        <v>318</v>
      </c>
    </row>
    <row r="473" spans="1:46" ht="16.5">
      <c r="A473" s="16">
        <v>264</v>
      </c>
      <c r="B473" s="17">
        <v>472</v>
      </c>
      <c r="C473" s="18" t="s">
        <v>1857</v>
      </c>
      <c r="D473" s="18" t="str">
        <f>K472&amp;","&amp;L472&amp;","&amp;M472</f>
        <v xml:space="preserve"> AC/MO, Champagne, Maison Krug</v>
      </c>
      <c r="E473" s="19" t="s">
        <v>219</v>
      </c>
      <c r="F473" s="20" t="s">
        <v>16</v>
      </c>
      <c r="G473" s="15" t="str">
        <f t="shared" si="24"/>
        <v>CHF 600-900</v>
      </c>
      <c r="H473" s="43">
        <v>0</v>
      </c>
      <c r="J473" s="15" t="s">
        <v>1185</v>
      </c>
      <c r="K473" s="15" t="s">
        <v>1480</v>
      </c>
      <c r="L473" s="15" t="s">
        <v>1568</v>
      </c>
      <c r="AS473" s="19" t="s">
        <v>3</v>
      </c>
      <c r="AT473" s="19" t="s">
        <v>62</v>
      </c>
    </row>
    <row r="474" spans="1:46" ht="16.5">
      <c r="A474" s="16">
        <v>264</v>
      </c>
      <c r="B474" s="17">
        <v>473</v>
      </c>
      <c r="C474" s="18" t="s">
        <v>1567</v>
      </c>
      <c r="D474" s="18" t="str">
        <f>J473&amp;","&amp;K473&amp;","&amp;L473</f>
        <v xml:space="preserve"> AC/MO, Champagne, Bollinger</v>
      </c>
      <c r="E474" s="19" t="s">
        <v>663</v>
      </c>
      <c r="F474" s="20" t="s">
        <v>16</v>
      </c>
      <c r="G474" s="15" t="str">
        <f t="shared" si="24"/>
        <v>CHF 750-900</v>
      </c>
      <c r="H474" s="43">
        <v>0</v>
      </c>
      <c r="J474" s="15" t="s">
        <v>1185</v>
      </c>
      <c r="K474" s="15" t="s">
        <v>1186</v>
      </c>
      <c r="L474" s="15" t="s">
        <v>1195</v>
      </c>
      <c r="M474" s="15" t="s">
        <v>1570</v>
      </c>
      <c r="AS474" s="19" t="s">
        <v>3</v>
      </c>
      <c r="AT474" s="19" t="s">
        <v>133</v>
      </c>
    </row>
    <row r="475" spans="1:46" ht="16.5">
      <c r="A475" s="16">
        <v>264</v>
      </c>
      <c r="B475" s="17">
        <v>474</v>
      </c>
      <c r="C475" s="18" t="s">
        <v>1569</v>
      </c>
      <c r="D475" s="18" t="str">
        <f t="shared" ref="D475:D481" si="27">J474&amp;","&amp;K474&amp;","&amp;L474&amp;","&amp;M474</f>
        <v xml:space="preserve"> AC/MO, Côte de Beaune, Grand cru, Domaine J. Drouhin</v>
      </c>
      <c r="E475" s="19" t="s">
        <v>441</v>
      </c>
      <c r="F475" s="20" t="s">
        <v>16</v>
      </c>
      <c r="G475" s="15" t="str">
        <f t="shared" si="24"/>
        <v>CHF 950-1200</v>
      </c>
      <c r="H475" s="43">
        <v>0</v>
      </c>
      <c r="J475" s="15" t="s">
        <v>1185</v>
      </c>
      <c r="K475" s="15" t="s">
        <v>1186</v>
      </c>
      <c r="L475" s="15" t="s">
        <v>1195</v>
      </c>
      <c r="M475" s="15" t="s">
        <v>1570</v>
      </c>
      <c r="AS475" s="19" t="s">
        <v>3</v>
      </c>
      <c r="AT475" s="19" t="s">
        <v>666</v>
      </c>
    </row>
    <row r="476" spans="1:46" ht="16.5">
      <c r="A476" s="16">
        <v>264</v>
      </c>
      <c r="B476" s="17">
        <v>475</v>
      </c>
      <c r="C476" s="18" t="s">
        <v>1569</v>
      </c>
      <c r="D476" s="18" t="str">
        <f t="shared" si="27"/>
        <v xml:space="preserve"> AC/MO, Côte de Beaune, Grand cru, Domaine J. Drouhin</v>
      </c>
      <c r="E476" s="19" t="s">
        <v>667</v>
      </c>
      <c r="F476" s="20" t="s">
        <v>16</v>
      </c>
      <c r="G476" s="15" t="str">
        <f t="shared" si="24"/>
        <v>CHF 1420-1800</v>
      </c>
      <c r="H476" s="43">
        <v>0</v>
      </c>
      <c r="J476" s="15" t="s">
        <v>1185</v>
      </c>
      <c r="K476" s="15" t="s">
        <v>1186</v>
      </c>
      <c r="L476" s="15" t="s">
        <v>1195</v>
      </c>
      <c r="M476" s="15" t="s">
        <v>1571</v>
      </c>
      <c r="AS476" s="19" t="s">
        <v>3</v>
      </c>
      <c r="AT476" s="19" t="s">
        <v>668</v>
      </c>
    </row>
    <row r="477" spans="1:46" ht="16.5">
      <c r="A477" s="16">
        <v>264</v>
      </c>
      <c r="B477" s="17">
        <v>476</v>
      </c>
      <c r="C477" s="18" t="s">
        <v>1426</v>
      </c>
      <c r="D477" s="18" t="str">
        <f t="shared" si="27"/>
        <v xml:space="preserve"> AC/MO, Côte de Beaune, Grand cru, Domaine Verget</v>
      </c>
      <c r="E477" s="19" t="s">
        <v>670</v>
      </c>
      <c r="F477" s="20" t="s">
        <v>16</v>
      </c>
      <c r="G477" s="15" t="str">
        <f t="shared" si="24"/>
        <v>CHF 400-600</v>
      </c>
      <c r="H477" s="43">
        <v>0</v>
      </c>
      <c r="J477" s="15" t="s">
        <v>1185</v>
      </c>
      <c r="K477" s="15" t="s">
        <v>1197</v>
      </c>
      <c r="L477" s="15" t="s">
        <v>1195</v>
      </c>
      <c r="M477" s="15" t="s">
        <v>1572</v>
      </c>
      <c r="AS477" s="19" t="s">
        <v>3</v>
      </c>
      <c r="AT477" s="19" t="s">
        <v>61</v>
      </c>
    </row>
    <row r="478" spans="1:46" ht="16.5">
      <c r="A478" s="16">
        <v>264</v>
      </c>
      <c r="B478" s="17">
        <v>477</v>
      </c>
      <c r="C478" s="18" t="s">
        <v>1244</v>
      </c>
      <c r="D478" s="18" t="str">
        <f t="shared" si="27"/>
        <v xml:space="preserve"> AC/MO, Côte de Nuits, Grand cru, Domaine Robert Arnoux</v>
      </c>
      <c r="E478" s="19" t="s">
        <v>359</v>
      </c>
      <c r="F478" s="20" t="s">
        <v>16</v>
      </c>
      <c r="G478" s="15" t="str">
        <f t="shared" si="24"/>
        <v>CHF 800-1200</v>
      </c>
      <c r="H478" s="43">
        <v>0</v>
      </c>
      <c r="J478" s="15" t="s">
        <v>1185</v>
      </c>
      <c r="K478" s="15" t="s">
        <v>1197</v>
      </c>
      <c r="L478" s="15" t="s">
        <v>1195</v>
      </c>
      <c r="M478" s="15" t="s">
        <v>1572</v>
      </c>
      <c r="AS478" s="19" t="s">
        <v>3</v>
      </c>
      <c r="AT478" s="19" t="s">
        <v>17</v>
      </c>
    </row>
    <row r="479" spans="1:46" ht="16.5">
      <c r="A479" s="16">
        <v>264</v>
      </c>
      <c r="B479" s="17">
        <v>478</v>
      </c>
      <c r="C479" s="18" t="s">
        <v>1244</v>
      </c>
      <c r="D479" s="18" t="str">
        <f t="shared" si="27"/>
        <v xml:space="preserve"> AC/MO, Côte de Nuits, Grand cru, Domaine Robert Arnoux</v>
      </c>
      <c r="E479" s="19" t="s">
        <v>673</v>
      </c>
      <c r="F479" s="20" t="s">
        <v>16</v>
      </c>
      <c r="G479" s="15" t="str">
        <f t="shared" si="24"/>
        <v>CHF 1200-1800</v>
      </c>
      <c r="H479" s="43">
        <v>0</v>
      </c>
      <c r="J479" s="15" t="s">
        <v>1185</v>
      </c>
      <c r="K479" s="15" t="s">
        <v>1197</v>
      </c>
      <c r="L479" s="15" t="s">
        <v>1195</v>
      </c>
      <c r="M479" s="15" t="s">
        <v>1573</v>
      </c>
      <c r="AS479" s="19" t="s">
        <v>3</v>
      </c>
      <c r="AT479" s="19" t="s">
        <v>72</v>
      </c>
    </row>
    <row r="480" spans="1:46" ht="16.5">
      <c r="A480" s="16">
        <v>264</v>
      </c>
      <c r="B480" s="17">
        <v>479</v>
      </c>
      <c r="C480" s="18" t="s">
        <v>1202</v>
      </c>
      <c r="D480" s="18" t="str">
        <f t="shared" si="27"/>
        <v xml:space="preserve"> AC/MO, Côte de Nuits, Grand cru, Domaine Pierre Damoy</v>
      </c>
      <c r="E480" s="19" t="s">
        <v>675</v>
      </c>
      <c r="F480" s="20" t="s">
        <v>16</v>
      </c>
      <c r="G480" s="15" t="str">
        <f t="shared" si="24"/>
        <v>CHF 500-700</v>
      </c>
      <c r="H480" s="43">
        <v>0</v>
      </c>
      <c r="J480" s="15" t="s">
        <v>1185</v>
      </c>
      <c r="K480" s="15" t="s">
        <v>1197</v>
      </c>
      <c r="L480" s="15" t="s">
        <v>1195</v>
      </c>
      <c r="M480" s="15" t="s">
        <v>1573</v>
      </c>
      <c r="AS480" s="19" t="s">
        <v>3</v>
      </c>
      <c r="AT480" s="19" t="s">
        <v>109</v>
      </c>
    </row>
    <row r="481" spans="1:46" ht="16.5">
      <c r="A481" s="16">
        <v>264</v>
      </c>
      <c r="B481" s="17">
        <v>480</v>
      </c>
      <c r="C481" s="18" t="s">
        <v>1202</v>
      </c>
      <c r="D481" s="18" t="str">
        <f t="shared" si="27"/>
        <v xml:space="preserve"> AC/MO, Côte de Nuits, Grand cru, Domaine Pierre Damoy</v>
      </c>
      <c r="E481" s="19" t="s">
        <v>675</v>
      </c>
      <c r="F481" s="20" t="s">
        <v>16</v>
      </c>
      <c r="G481" s="15" t="str">
        <f t="shared" si="24"/>
        <v>CHF 500-700</v>
      </c>
      <c r="H481" s="43">
        <v>0</v>
      </c>
      <c r="J481" s="15" t="s">
        <v>1185</v>
      </c>
      <c r="K481" s="15" t="s">
        <v>1174</v>
      </c>
      <c r="L481" s="15" t="s">
        <v>1575</v>
      </c>
      <c r="AS481" s="19" t="s">
        <v>3</v>
      </c>
      <c r="AT481" s="19" t="s">
        <v>109</v>
      </c>
    </row>
    <row r="482" spans="1:46" ht="16.5">
      <c r="A482" s="16">
        <v>264</v>
      </c>
      <c r="B482" s="17">
        <v>481</v>
      </c>
      <c r="C482" s="18" t="s">
        <v>1574</v>
      </c>
      <c r="D482" s="18" t="str">
        <f t="shared" ref="D482:D506" si="28">J481&amp;","&amp;K481&amp;","&amp;L481</f>
        <v xml:space="preserve"> AC/MO, Côte du Rhône, René Rostaing</v>
      </c>
      <c r="E482" s="19" t="s">
        <v>677</v>
      </c>
      <c r="F482" s="20" t="s">
        <v>16</v>
      </c>
      <c r="G482" s="15" t="str">
        <f t="shared" si="24"/>
        <v>CHF 450-600</v>
      </c>
      <c r="H482" s="43">
        <v>0</v>
      </c>
      <c r="J482" s="15" t="s">
        <v>1185</v>
      </c>
      <c r="K482" s="15" t="s">
        <v>1174</v>
      </c>
      <c r="L482" s="15" t="s">
        <v>1577</v>
      </c>
      <c r="AS482" s="19" t="s">
        <v>3</v>
      </c>
      <c r="AT482" s="19" t="s">
        <v>104</v>
      </c>
    </row>
    <row r="483" spans="1:46" ht="16.5">
      <c r="A483" s="16">
        <v>264</v>
      </c>
      <c r="B483" s="17">
        <v>482</v>
      </c>
      <c r="C483" s="18" t="s">
        <v>1576</v>
      </c>
      <c r="D483" s="18" t="str">
        <f t="shared" si="28"/>
        <v xml:space="preserve"> AC/MO, Côte du Rhône, Paul Jaboulet Aîné</v>
      </c>
      <c r="E483" s="19" t="s">
        <v>679</v>
      </c>
      <c r="F483" s="20" t="s">
        <v>16</v>
      </c>
      <c r="G483" s="15" t="str">
        <f t="shared" si="24"/>
        <v>CHF 300-500</v>
      </c>
      <c r="H483" s="43">
        <v>0</v>
      </c>
      <c r="J483" s="15" t="s">
        <v>1140</v>
      </c>
      <c r="K483" s="15" t="s">
        <v>1144</v>
      </c>
      <c r="L483" s="15" t="s">
        <v>1142</v>
      </c>
      <c r="AS483" s="19" t="s">
        <v>3</v>
      </c>
      <c r="AT483" s="19" t="s">
        <v>197</v>
      </c>
    </row>
    <row r="484" spans="1:46" ht="16.5">
      <c r="A484" s="16">
        <v>264</v>
      </c>
      <c r="B484" s="17">
        <v>483</v>
      </c>
      <c r="C484" s="18" t="s">
        <v>1145</v>
      </c>
      <c r="D484" s="18" t="str">
        <f t="shared" si="28"/>
        <v xml:space="preserve"> AC/MC, Pauillac, 1er grand cru classé</v>
      </c>
      <c r="E484" s="19" t="s">
        <v>680</v>
      </c>
      <c r="F484" s="20" t="s">
        <v>16</v>
      </c>
      <c r="G484" s="15" t="str">
        <f t="shared" si="24"/>
        <v>CHF 2700-3500</v>
      </c>
      <c r="H484" s="43">
        <v>0</v>
      </c>
      <c r="J484" s="15" t="s">
        <v>1140</v>
      </c>
      <c r="K484" s="15" t="s">
        <v>1144</v>
      </c>
      <c r="L484" s="15" t="s">
        <v>1142</v>
      </c>
      <c r="AS484" s="19" t="s">
        <v>3</v>
      </c>
      <c r="AT484" s="19" t="s">
        <v>120</v>
      </c>
    </row>
    <row r="485" spans="1:46" ht="16.5">
      <c r="A485" s="16">
        <v>264</v>
      </c>
      <c r="B485" s="17">
        <v>484</v>
      </c>
      <c r="C485" s="18" t="s">
        <v>1145</v>
      </c>
      <c r="D485" s="18" t="str">
        <f t="shared" si="28"/>
        <v xml:space="preserve"> AC/MC, Pauillac, 1er grand cru classé</v>
      </c>
      <c r="E485" s="19" t="s">
        <v>473</v>
      </c>
      <c r="F485" s="20" t="s">
        <v>16</v>
      </c>
      <c r="G485" s="15" t="str">
        <f t="shared" si="24"/>
        <v>CHF 1400-1800</v>
      </c>
      <c r="H485" s="43">
        <v>0</v>
      </c>
      <c r="J485" s="15" t="s">
        <v>1140</v>
      </c>
      <c r="K485" s="15" t="s">
        <v>1144</v>
      </c>
      <c r="L485" s="15" t="s">
        <v>1142</v>
      </c>
      <c r="AS485" s="19" t="s">
        <v>3</v>
      </c>
      <c r="AT485" s="19" t="s">
        <v>231</v>
      </c>
    </row>
    <row r="486" spans="1:46" ht="16.5">
      <c r="A486" s="16">
        <v>264</v>
      </c>
      <c r="B486" s="17">
        <v>485</v>
      </c>
      <c r="C486" s="18" t="s">
        <v>1145</v>
      </c>
      <c r="D486" s="18" t="str">
        <f t="shared" si="28"/>
        <v xml:space="preserve"> AC/MC, Pauillac, 1er grand cru classé</v>
      </c>
      <c r="E486" s="19" t="s">
        <v>681</v>
      </c>
      <c r="F486" s="20" t="s">
        <v>16</v>
      </c>
      <c r="G486" s="15" t="str">
        <f t="shared" si="24"/>
        <v>CHF 4000-5000</v>
      </c>
      <c r="H486" s="43">
        <v>0</v>
      </c>
      <c r="J486" s="15" t="s">
        <v>1140</v>
      </c>
      <c r="K486" s="15" t="s">
        <v>1144</v>
      </c>
      <c r="L486" s="15" t="s">
        <v>1142</v>
      </c>
      <c r="AS486" s="19" t="s">
        <v>3</v>
      </c>
      <c r="AT486" s="19" t="s">
        <v>682</v>
      </c>
    </row>
    <row r="487" spans="1:46" ht="16.5">
      <c r="A487" s="16">
        <v>264</v>
      </c>
      <c r="B487" s="17">
        <v>486</v>
      </c>
      <c r="C487" s="18" t="s">
        <v>1146</v>
      </c>
      <c r="D487" s="18" t="str">
        <f t="shared" si="28"/>
        <v xml:space="preserve"> AC/MC, Pauillac, 1er grand cru classé</v>
      </c>
      <c r="E487" s="19" t="s">
        <v>683</v>
      </c>
      <c r="F487" s="20" t="s">
        <v>16</v>
      </c>
      <c r="G487" s="15" t="str">
        <f t="shared" si="24"/>
        <v>CHF 1500-2000</v>
      </c>
      <c r="H487" s="43">
        <v>0</v>
      </c>
      <c r="J487" s="15" t="s">
        <v>1140</v>
      </c>
      <c r="K487" s="15" t="s">
        <v>1144</v>
      </c>
      <c r="L487" s="15" t="s">
        <v>1142</v>
      </c>
      <c r="AS487" s="19" t="s">
        <v>3</v>
      </c>
      <c r="AT487" s="19" t="s">
        <v>65</v>
      </c>
    </row>
    <row r="488" spans="1:46" ht="16.5">
      <c r="A488" s="16">
        <v>264</v>
      </c>
      <c r="B488" s="17">
        <v>487</v>
      </c>
      <c r="C488" s="18" t="s">
        <v>1146</v>
      </c>
      <c r="D488" s="18" t="str">
        <f t="shared" si="28"/>
        <v xml:space="preserve"> AC/MC, Pauillac, 1er grand cru classé</v>
      </c>
      <c r="E488" s="19" t="s">
        <v>684</v>
      </c>
      <c r="F488" s="20" t="s">
        <v>16</v>
      </c>
      <c r="G488" s="15" t="str">
        <f t="shared" si="24"/>
        <v>CHF 5000-7000</v>
      </c>
      <c r="H488" s="43">
        <v>0</v>
      </c>
      <c r="J488" s="15" t="s">
        <v>1140</v>
      </c>
      <c r="K488" s="15" t="s">
        <v>1144</v>
      </c>
      <c r="L488" s="15" t="s">
        <v>1579</v>
      </c>
      <c r="AS488" s="19" t="s">
        <v>3</v>
      </c>
      <c r="AT488" s="19" t="s">
        <v>685</v>
      </c>
    </row>
    <row r="489" spans="1:46" ht="16.5">
      <c r="A489" s="16">
        <v>264</v>
      </c>
      <c r="B489" s="17">
        <v>488</v>
      </c>
      <c r="C489" s="18" t="s">
        <v>1578</v>
      </c>
      <c r="D489" s="18" t="str">
        <f t="shared" si="28"/>
        <v xml:space="preserve"> AC/MC, Pauillac, 4e grand cru classé</v>
      </c>
      <c r="E489" s="19" t="s">
        <v>687</v>
      </c>
      <c r="F489" s="20" t="s">
        <v>2</v>
      </c>
      <c r="G489" s="15" t="str">
        <f t="shared" si="24"/>
        <v>CHF 1200-1560</v>
      </c>
      <c r="H489" s="43">
        <v>0</v>
      </c>
      <c r="J489" s="15" t="s">
        <v>1140</v>
      </c>
      <c r="K489" s="15" t="s">
        <v>1144</v>
      </c>
      <c r="L489" s="15" t="s">
        <v>1579</v>
      </c>
      <c r="AS489" s="19" t="s">
        <v>3</v>
      </c>
      <c r="AT489" s="19" t="s">
        <v>440</v>
      </c>
    </row>
    <row r="490" spans="1:46" ht="16.5">
      <c r="A490" s="16">
        <v>264</v>
      </c>
      <c r="B490" s="17">
        <v>489</v>
      </c>
      <c r="C490" s="18" t="s">
        <v>1578</v>
      </c>
      <c r="D490" s="18" t="str">
        <f t="shared" si="28"/>
        <v xml:space="preserve"> AC/MC, Pauillac, 4e grand cru classé</v>
      </c>
      <c r="E490" s="19" t="s">
        <v>688</v>
      </c>
      <c r="F490" s="20" t="s">
        <v>2</v>
      </c>
      <c r="G490" s="15" t="str">
        <f t="shared" si="24"/>
        <v>CHF 1680-1920</v>
      </c>
      <c r="H490" s="43">
        <v>0</v>
      </c>
      <c r="J490" s="15" t="s">
        <v>1140</v>
      </c>
      <c r="K490" s="15" t="s">
        <v>1141</v>
      </c>
      <c r="L490" s="15" t="s">
        <v>1296</v>
      </c>
      <c r="AS490" s="19" t="s">
        <v>3</v>
      </c>
      <c r="AT490" s="19" t="s">
        <v>689</v>
      </c>
    </row>
    <row r="491" spans="1:46" ht="16.5">
      <c r="A491" s="16">
        <v>264</v>
      </c>
      <c r="B491" s="17">
        <v>490</v>
      </c>
      <c r="C491" s="18" t="s">
        <v>1580</v>
      </c>
      <c r="D491" s="18" t="str">
        <f t="shared" si="28"/>
        <v xml:space="preserve"> AC/MC, Margaux, 3e grand cru classé</v>
      </c>
      <c r="E491" s="19" t="s">
        <v>691</v>
      </c>
      <c r="F491" s="20" t="s">
        <v>16</v>
      </c>
      <c r="G491" s="15" t="str">
        <f t="shared" si="24"/>
        <v>CHF 1200-1500</v>
      </c>
      <c r="H491" s="43">
        <v>0</v>
      </c>
      <c r="J491" s="15" t="s">
        <v>1140</v>
      </c>
      <c r="K491" s="15" t="s">
        <v>1148</v>
      </c>
      <c r="L491" s="15" t="s">
        <v>1149</v>
      </c>
      <c r="AS491" s="19" t="s">
        <v>3</v>
      </c>
      <c r="AT491" s="19" t="s">
        <v>143</v>
      </c>
    </row>
    <row r="492" spans="1:46" ht="16.5">
      <c r="A492" s="16">
        <v>264</v>
      </c>
      <c r="B492" s="17">
        <v>491</v>
      </c>
      <c r="C492" s="18" t="s">
        <v>1311</v>
      </c>
      <c r="D492" s="18" t="str">
        <f t="shared" si="28"/>
        <v xml:space="preserve"> AC/MC, St. Julien, 2e grand cru classé </v>
      </c>
      <c r="E492" s="19" t="s">
        <v>692</v>
      </c>
      <c r="F492" s="20" t="s">
        <v>16</v>
      </c>
      <c r="G492" s="15" t="str">
        <f t="shared" si="24"/>
        <v>CHF 350-500</v>
      </c>
      <c r="H492" s="43">
        <v>0</v>
      </c>
      <c r="J492" s="15" t="s">
        <v>1140</v>
      </c>
      <c r="K492" s="15" t="s">
        <v>1148</v>
      </c>
      <c r="L492" s="15" t="s">
        <v>1149</v>
      </c>
      <c r="AS492" s="19" t="s">
        <v>3</v>
      </c>
      <c r="AT492" s="19" t="s">
        <v>85</v>
      </c>
    </row>
    <row r="493" spans="1:46" ht="16.5">
      <c r="A493" s="16">
        <v>264</v>
      </c>
      <c r="B493" s="17">
        <v>492</v>
      </c>
      <c r="C493" s="18" t="s">
        <v>1311</v>
      </c>
      <c r="D493" s="18" t="str">
        <f t="shared" si="28"/>
        <v xml:space="preserve"> AC/MC, St. Julien, 2e grand cru classé </v>
      </c>
      <c r="E493" s="19" t="s">
        <v>692</v>
      </c>
      <c r="F493" s="20" t="s">
        <v>16</v>
      </c>
      <c r="G493" s="15" t="str">
        <f t="shared" si="24"/>
        <v>CHF 350-500</v>
      </c>
      <c r="H493" s="43">
        <v>0</v>
      </c>
      <c r="J493" s="15" t="s">
        <v>1140</v>
      </c>
      <c r="K493" s="15" t="s">
        <v>1148</v>
      </c>
      <c r="L493" s="15" t="s">
        <v>1149</v>
      </c>
      <c r="AS493" s="19" t="s">
        <v>3</v>
      </c>
      <c r="AT493" s="19" t="s">
        <v>85</v>
      </c>
    </row>
    <row r="494" spans="1:46" ht="16.5">
      <c r="A494" s="16">
        <v>264</v>
      </c>
      <c r="B494" s="17">
        <v>493</v>
      </c>
      <c r="C494" s="18" t="s">
        <v>1311</v>
      </c>
      <c r="D494" s="18" t="str">
        <f t="shared" si="28"/>
        <v xml:space="preserve"> AC/MC, St. Julien, 2e grand cru classé </v>
      </c>
      <c r="E494" s="19" t="s">
        <v>693</v>
      </c>
      <c r="F494" s="20" t="s">
        <v>16</v>
      </c>
      <c r="G494" s="15" t="str">
        <f t="shared" si="24"/>
        <v>CHF 700-1000</v>
      </c>
      <c r="H494" s="43">
        <v>0</v>
      </c>
      <c r="J494" s="15" t="s">
        <v>1140</v>
      </c>
      <c r="K494" s="15" t="s">
        <v>1148</v>
      </c>
      <c r="L494" s="15" t="s">
        <v>1149</v>
      </c>
      <c r="AS494" s="19" t="s">
        <v>3</v>
      </c>
      <c r="AT494" s="19" t="s">
        <v>694</v>
      </c>
    </row>
    <row r="495" spans="1:46" ht="16.5">
      <c r="A495" s="16">
        <v>264</v>
      </c>
      <c r="B495" s="17">
        <v>494</v>
      </c>
      <c r="C495" s="18" t="s">
        <v>1311</v>
      </c>
      <c r="D495" s="18" t="str">
        <f t="shared" si="28"/>
        <v xml:space="preserve"> AC/MC, St. Julien, 2e grand cru classé </v>
      </c>
      <c r="E495" s="19" t="s">
        <v>695</v>
      </c>
      <c r="F495" s="20" t="s">
        <v>16</v>
      </c>
      <c r="G495" s="15" t="str">
        <f t="shared" si="24"/>
        <v>CHF 600-800</v>
      </c>
      <c r="H495" s="43">
        <v>0</v>
      </c>
      <c r="J495" s="15" t="s">
        <v>1140</v>
      </c>
      <c r="K495" s="15" t="s">
        <v>1148</v>
      </c>
      <c r="L495" s="15" t="s">
        <v>1149</v>
      </c>
      <c r="AS495" s="19" t="s">
        <v>3</v>
      </c>
      <c r="AT495" s="19" t="s">
        <v>90</v>
      </c>
    </row>
    <row r="496" spans="1:46" ht="16.5">
      <c r="A496" s="16">
        <v>264</v>
      </c>
      <c r="B496" s="17">
        <v>495</v>
      </c>
      <c r="C496" s="18" t="s">
        <v>1311</v>
      </c>
      <c r="D496" s="18" t="str">
        <f t="shared" si="28"/>
        <v xml:space="preserve"> AC/MC, St. Julien, 2e grand cru classé </v>
      </c>
      <c r="E496" s="19" t="s">
        <v>696</v>
      </c>
      <c r="F496" s="20" t="s">
        <v>16</v>
      </c>
      <c r="G496" s="15" t="str">
        <f t="shared" si="24"/>
        <v>CHF 1400-1800</v>
      </c>
      <c r="H496" s="43">
        <v>0</v>
      </c>
      <c r="J496" s="15" t="s">
        <v>1140</v>
      </c>
      <c r="K496" s="15" t="s">
        <v>1148</v>
      </c>
      <c r="L496" s="15" t="s">
        <v>1149</v>
      </c>
      <c r="AS496" s="19" t="s">
        <v>3</v>
      </c>
      <c r="AT496" s="19" t="s">
        <v>231</v>
      </c>
    </row>
    <row r="497" spans="1:46" ht="16.5">
      <c r="A497" s="16">
        <v>264</v>
      </c>
      <c r="B497" s="17">
        <v>496</v>
      </c>
      <c r="C497" s="18" t="s">
        <v>1581</v>
      </c>
      <c r="D497" s="18" t="str">
        <f t="shared" si="28"/>
        <v xml:space="preserve"> AC/MC, St. Julien, 2e grand cru classé </v>
      </c>
      <c r="E497" s="19" t="s">
        <v>1089</v>
      </c>
      <c r="F497" s="20" t="s">
        <v>16</v>
      </c>
      <c r="G497" s="15" t="str">
        <f t="shared" si="24"/>
        <v>CHF 1500-2000</v>
      </c>
      <c r="H497" s="43">
        <v>0</v>
      </c>
      <c r="J497" s="15" t="s">
        <v>1140</v>
      </c>
      <c r="K497" s="15" t="s">
        <v>1159</v>
      </c>
      <c r="L497" s="15" t="s">
        <v>1168</v>
      </c>
      <c r="AS497" s="19" t="s">
        <v>3</v>
      </c>
      <c r="AT497" s="19" t="s">
        <v>65</v>
      </c>
    </row>
    <row r="498" spans="1:46" ht="16.5">
      <c r="A498" s="16">
        <v>264</v>
      </c>
      <c r="B498" s="17">
        <v>497</v>
      </c>
      <c r="C498" s="18" t="s">
        <v>1163</v>
      </c>
      <c r="D498" s="18" t="str">
        <f t="shared" si="28"/>
        <v xml:space="preserve"> AC/MC, St. Emilion, 1er grand cru classé (A)</v>
      </c>
      <c r="E498" s="19" t="s">
        <v>698</v>
      </c>
      <c r="F498" s="20" t="s">
        <v>16</v>
      </c>
      <c r="G498" s="15" t="str">
        <f t="shared" si="24"/>
        <v>CHF 1400-1800</v>
      </c>
      <c r="H498" s="43">
        <v>0</v>
      </c>
      <c r="J498" s="15" t="s">
        <v>1462</v>
      </c>
      <c r="K498" s="15" t="s">
        <v>1253</v>
      </c>
      <c r="L498" s="15" t="s">
        <v>1582</v>
      </c>
      <c r="AS498" s="19" t="s">
        <v>3</v>
      </c>
      <c r="AT498" s="19" t="s">
        <v>231</v>
      </c>
    </row>
    <row r="499" spans="1:46" ht="16.5">
      <c r="A499" s="16">
        <v>264</v>
      </c>
      <c r="B499" s="17">
        <v>498</v>
      </c>
      <c r="C499" s="18" t="s">
        <v>1461</v>
      </c>
      <c r="D499" s="18" t="str">
        <f t="shared" si="28"/>
        <v xml:space="preserve"> AC/IGT, Toscana, Isole e Olena (AG</v>
      </c>
      <c r="E499" s="19" t="s">
        <v>700</v>
      </c>
      <c r="F499" s="20" t="s">
        <v>16</v>
      </c>
      <c r="G499" s="15" t="str">
        <f t="shared" si="24"/>
        <v>CHF 420-540</v>
      </c>
      <c r="H499" s="43">
        <v>0</v>
      </c>
      <c r="J499" s="15" t="s">
        <v>1317</v>
      </c>
      <c r="K499" s="15" t="s">
        <v>1377</v>
      </c>
      <c r="L499" s="15" t="s">
        <v>1404</v>
      </c>
      <c r="AS499" s="19" t="s">
        <v>3</v>
      </c>
      <c r="AT499" s="19" t="s">
        <v>177</v>
      </c>
    </row>
    <row r="500" spans="1:46" ht="16.5">
      <c r="A500" s="16">
        <v>264</v>
      </c>
      <c r="B500" s="17">
        <v>499</v>
      </c>
      <c r="C500" s="18" t="s">
        <v>1376</v>
      </c>
      <c r="D500" s="18" t="str">
        <f t="shared" si="28"/>
        <v xml:space="preserve"> MO/DOCa, Priorat, Alvaro Palacios </v>
      </c>
      <c r="E500" s="19" t="s">
        <v>702</v>
      </c>
      <c r="F500" s="20" t="s">
        <v>16</v>
      </c>
      <c r="G500" s="15" t="str">
        <f t="shared" si="24"/>
        <v>CHF 420-540</v>
      </c>
      <c r="H500" s="43">
        <v>0</v>
      </c>
      <c r="J500" s="15" t="s">
        <v>1185</v>
      </c>
      <c r="K500" s="15" t="s">
        <v>1412</v>
      </c>
      <c r="L500" s="15" t="s">
        <v>1584</v>
      </c>
      <c r="AS500" s="19" t="s">
        <v>3</v>
      </c>
      <c r="AT500" s="19" t="s">
        <v>177</v>
      </c>
    </row>
    <row r="501" spans="1:46" ht="16.5">
      <c r="A501" s="16">
        <v>264</v>
      </c>
      <c r="B501" s="17">
        <v>500</v>
      </c>
      <c r="C501" s="18" t="s">
        <v>1583</v>
      </c>
      <c r="D501" s="18" t="str">
        <f t="shared" si="28"/>
        <v xml:space="preserve"> AC/MO, Burgenland, Réne Pöckl</v>
      </c>
      <c r="E501" s="19" t="s">
        <v>88</v>
      </c>
      <c r="F501" s="20" t="s">
        <v>16</v>
      </c>
      <c r="G501" s="15" t="str">
        <f t="shared" si="24"/>
        <v>CHF 240-300</v>
      </c>
      <c r="H501" s="43">
        <v>0</v>
      </c>
      <c r="J501" s="15" t="s">
        <v>1185</v>
      </c>
      <c r="K501" s="15" t="s">
        <v>1412</v>
      </c>
      <c r="L501" s="15" t="s">
        <v>1584</v>
      </c>
      <c r="AS501" s="19" t="s">
        <v>3</v>
      </c>
      <c r="AT501" s="19" t="s">
        <v>704</v>
      </c>
    </row>
    <row r="502" spans="1:46" ht="16.5">
      <c r="A502" s="16">
        <v>264</v>
      </c>
      <c r="B502" s="17">
        <v>501</v>
      </c>
      <c r="C502" s="18" t="s">
        <v>1583</v>
      </c>
      <c r="D502" s="18" t="str">
        <f t="shared" si="28"/>
        <v xml:space="preserve"> AC/MO, Burgenland, Réne Pöckl</v>
      </c>
      <c r="E502" s="19" t="s">
        <v>137</v>
      </c>
      <c r="F502" s="20" t="s">
        <v>16</v>
      </c>
      <c r="G502" s="15" t="str">
        <f t="shared" si="24"/>
        <v>CHF 360-450</v>
      </c>
      <c r="H502" s="43">
        <v>0</v>
      </c>
      <c r="J502" s="15" t="s">
        <v>1185</v>
      </c>
      <c r="K502" s="15" t="s">
        <v>1412</v>
      </c>
      <c r="L502" s="15" t="s">
        <v>1584</v>
      </c>
      <c r="AS502" s="19" t="s">
        <v>3</v>
      </c>
      <c r="AT502" s="19" t="s">
        <v>272</v>
      </c>
    </row>
    <row r="503" spans="1:46" ht="16.5">
      <c r="A503" s="16">
        <v>264</v>
      </c>
      <c r="B503" s="17">
        <v>502</v>
      </c>
      <c r="C503" s="18" t="s">
        <v>1583</v>
      </c>
      <c r="D503" s="18" t="str">
        <f t="shared" si="28"/>
        <v xml:space="preserve"> AC/MO, Burgenland, Réne Pöckl</v>
      </c>
      <c r="E503" s="19" t="s">
        <v>705</v>
      </c>
      <c r="F503" s="20" t="s">
        <v>16</v>
      </c>
      <c r="G503" s="15" t="str">
        <f t="shared" si="24"/>
        <v>CHF 420-540</v>
      </c>
      <c r="H503" s="43">
        <v>0</v>
      </c>
      <c r="J503" s="15" t="s">
        <v>1185</v>
      </c>
      <c r="K503" s="15" t="s">
        <v>1412</v>
      </c>
      <c r="L503" s="15" t="s">
        <v>1584</v>
      </c>
      <c r="AS503" s="19" t="s">
        <v>3</v>
      </c>
      <c r="AT503" s="19" t="s">
        <v>177</v>
      </c>
    </row>
    <row r="504" spans="1:46" ht="16.5">
      <c r="A504" s="16">
        <v>264</v>
      </c>
      <c r="B504" s="17">
        <v>503</v>
      </c>
      <c r="C504" s="18" t="s">
        <v>1583</v>
      </c>
      <c r="D504" s="18" t="str">
        <f t="shared" si="28"/>
        <v xml:space="preserve"> AC/MO, Burgenland, Réne Pöckl</v>
      </c>
      <c r="E504" s="19" t="s">
        <v>706</v>
      </c>
      <c r="F504" s="20" t="s">
        <v>16</v>
      </c>
      <c r="G504" s="15" t="str">
        <f t="shared" si="24"/>
        <v>CHF 300-400</v>
      </c>
      <c r="H504" s="43">
        <v>0</v>
      </c>
      <c r="J504" s="15" t="s">
        <v>1185</v>
      </c>
      <c r="K504" s="15" t="s">
        <v>1412</v>
      </c>
      <c r="L504" s="15" t="s">
        <v>1584</v>
      </c>
      <c r="AS504" s="19" t="s">
        <v>3</v>
      </c>
      <c r="AT504" s="19" t="s">
        <v>87</v>
      </c>
    </row>
    <row r="505" spans="1:46" ht="16.5">
      <c r="A505" s="16">
        <v>264</v>
      </c>
      <c r="B505" s="17">
        <v>504</v>
      </c>
      <c r="C505" s="18" t="s">
        <v>1583</v>
      </c>
      <c r="D505" s="18" t="str">
        <f t="shared" si="28"/>
        <v xml:space="preserve"> AC/MO, Burgenland, Réne Pöckl</v>
      </c>
      <c r="E505" s="19" t="s">
        <v>125</v>
      </c>
      <c r="F505" s="20" t="s">
        <v>16</v>
      </c>
      <c r="G505" s="15" t="str">
        <f t="shared" si="24"/>
        <v>CHF 120-180</v>
      </c>
      <c r="H505" s="43">
        <v>0</v>
      </c>
      <c r="J505" s="15" t="s">
        <v>1181</v>
      </c>
      <c r="K505" s="15" t="s">
        <v>1562</v>
      </c>
      <c r="L505" s="15" t="s">
        <v>1586</v>
      </c>
      <c r="AS505" s="19" t="s">
        <v>3</v>
      </c>
      <c r="AT505" s="19" t="s">
        <v>360</v>
      </c>
    </row>
    <row r="506" spans="1:46" ht="16.5">
      <c r="A506" s="16">
        <v>264</v>
      </c>
      <c r="B506" s="17">
        <v>505</v>
      </c>
      <c r="C506" s="18" t="s">
        <v>1585</v>
      </c>
      <c r="D506" s="18" t="str">
        <f t="shared" si="28"/>
        <v xml:space="preserve"> MO, Barossa Valley, Torbreck</v>
      </c>
      <c r="E506" s="19" t="s">
        <v>708</v>
      </c>
      <c r="F506" s="20" t="s">
        <v>16</v>
      </c>
      <c r="G506" s="15" t="str">
        <f t="shared" si="24"/>
        <v>CHF 330-400</v>
      </c>
      <c r="H506" s="43">
        <v>0</v>
      </c>
      <c r="J506" s="15" t="s">
        <v>1185</v>
      </c>
      <c r="K506" s="15" t="s">
        <v>1186</v>
      </c>
      <c r="L506" s="15" t="s">
        <v>1195</v>
      </c>
      <c r="M506" s="15" t="s">
        <v>1354</v>
      </c>
      <c r="AS506" s="19" t="s">
        <v>3</v>
      </c>
      <c r="AT506" s="19" t="s">
        <v>155</v>
      </c>
    </row>
    <row r="507" spans="1:46" ht="16.5">
      <c r="A507" s="16">
        <v>264</v>
      </c>
      <c r="B507" s="17">
        <v>506</v>
      </c>
      <c r="C507" s="18" t="s">
        <v>1355</v>
      </c>
      <c r="D507" s="18" t="str">
        <f>J506&amp;","&amp;K506&amp;","&amp;L506&amp;","&amp;M506</f>
        <v xml:space="preserve"> AC/MO, Côte de Beaune, Grand cru, Domaine Taupenot-Merme</v>
      </c>
      <c r="E507" s="19" t="s">
        <v>709</v>
      </c>
      <c r="F507" s="20" t="s">
        <v>16</v>
      </c>
      <c r="G507" s="15" t="str">
        <f t="shared" si="24"/>
        <v>CHF 240-360</v>
      </c>
      <c r="H507" s="43">
        <v>0</v>
      </c>
      <c r="J507" s="15" t="s">
        <v>1185</v>
      </c>
      <c r="K507" s="15" t="s">
        <v>1197</v>
      </c>
      <c r="L507" s="15" t="s">
        <v>1354</v>
      </c>
      <c r="AS507" s="19" t="s">
        <v>3</v>
      </c>
      <c r="AT507" s="19" t="s">
        <v>284</v>
      </c>
    </row>
    <row r="508" spans="1:46" ht="16.5">
      <c r="A508" s="16">
        <v>264</v>
      </c>
      <c r="B508" s="17">
        <v>507</v>
      </c>
      <c r="C508" s="18" t="s">
        <v>1587</v>
      </c>
      <c r="D508" s="18" t="str">
        <f t="shared" ref="D508:D524" si="29">J507&amp;","&amp;K507&amp;","&amp;L507</f>
        <v xml:space="preserve"> AC/MO, Côte de Nuits, Domaine Taupenot-Merme</v>
      </c>
      <c r="E508" s="19" t="s">
        <v>710</v>
      </c>
      <c r="F508" s="20" t="s">
        <v>16</v>
      </c>
      <c r="G508" s="15" t="str">
        <f t="shared" si="24"/>
        <v>CHF 220-280</v>
      </c>
      <c r="H508" s="43">
        <v>0</v>
      </c>
      <c r="J508" s="15" t="s">
        <v>1185</v>
      </c>
      <c r="K508" s="15" t="s">
        <v>1197</v>
      </c>
      <c r="L508" s="15" t="s">
        <v>1195</v>
      </c>
      <c r="M508" s="15" t="s">
        <v>1354</v>
      </c>
      <c r="AS508" s="19" t="s">
        <v>3</v>
      </c>
      <c r="AT508" s="19" t="s">
        <v>711</v>
      </c>
    </row>
    <row r="509" spans="1:46" ht="16.5">
      <c r="A509" s="16">
        <v>264</v>
      </c>
      <c r="B509" s="17">
        <v>508</v>
      </c>
      <c r="C509" s="18" t="s">
        <v>1588</v>
      </c>
      <c r="D509" s="18" t="str">
        <f t="shared" si="29"/>
        <v xml:space="preserve"> AC/MO, Côte de Nuits, Grand cru</v>
      </c>
      <c r="E509" s="19" t="s">
        <v>117</v>
      </c>
      <c r="F509" s="20" t="s">
        <v>16</v>
      </c>
      <c r="G509" s="15" t="str">
        <f t="shared" si="24"/>
        <v>CHF 160-220</v>
      </c>
      <c r="H509" s="43">
        <v>0</v>
      </c>
      <c r="J509" s="15" t="s">
        <v>1140</v>
      </c>
      <c r="K509" s="15" t="s">
        <v>1302</v>
      </c>
      <c r="L509" s="15" t="s">
        <v>1156</v>
      </c>
      <c r="AS509" s="19" t="s">
        <v>3</v>
      </c>
      <c r="AT509" s="19" t="s">
        <v>620</v>
      </c>
    </row>
    <row r="510" spans="1:46" ht="16.5">
      <c r="A510" s="16">
        <v>264</v>
      </c>
      <c r="B510" s="17">
        <v>509</v>
      </c>
      <c r="C510" s="18" t="s">
        <v>1589</v>
      </c>
      <c r="D510" s="18" t="str">
        <f t="shared" si="29"/>
        <v xml:space="preserve"> AC/MC, Pessac-Léognan, cru classé</v>
      </c>
      <c r="E510" s="19" t="s">
        <v>713</v>
      </c>
      <c r="F510" s="20" t="s">
        <v>16</v>
      </c>
      <c r="G510" s="15" t="str">
        <f t="shared" si="24"/>
        <v>CHF 120-200</v>
      </c>
      <c r="H510" s="43">
        <v>0</v>
      </c>
      <c r="J510" s="15" t="s">
        <v>1140</v>
      </c>
      <c r="K510" s="15" t="s">
        <v>1302</v>
      </c>
      <c r="L510" s="15" t="s">
        <v>1156</v>
      </c>
      <c r="AS510" s="19" t="s">
        <v>3</v>
      </c>
      <c r="AT510" s="19" t="s">
        <v>111</v>
      </c>
    </row>
    <row r="511" spans="1:46" ht="16.5">
      <c r="A511" s="16">
        <v>264</v>
      </c>
      <c r="B511" s="17">
        <v>510</v>
      </c>
      <c r="C511" s="18" t="s">
        <v>1589</v>
      </c>
      <c r="D511" s="18" t="str">
        <f t="shared" si="29"/>
        <v xml:space="preserve"> AC/MC, Pessac-Léognan, cru classé</v>
      </c>
      <c r="E511" s="19" t="s">
        <v>1</v>
      </c>
      <c r="F511" s="20" t="s">
        <v>2</v>
      </c>
      <c r="G511" s="15" t="str">
        <f t="shared" si="24"/>
        <v>CHF 960-1200</v>
      </c>
      <c r="H511" s="43">
        <v>0</v>
      </c>
      <c r="J511" s="15" t="s">
        <v>1455</v>
      </c>
      <c r="K511" s="15" t="s">
        <v>1459</v>
      </c>
      <c r="L511" s="15" t="s">
        <v>1591</v>
      </c>
      <c r="AS511" s="19" t="s">
        <v>3</v>
      </c>
      <c r="AT511" s="19" t="s">
        <v>268</v>
      </c>
    </row>
    <row r="512" spans="1:46" ht="16.5">
      <c r="A512" s="16">
        <v>264</v>
      </c>
      <c r="B512" s="17">
        <v>511</v>
      </c>
      <c r="C512" s="18" t="s">
        <v>1590</v>
      </c>
      <c r="D512" s="18" t="str">
        <f t="shared" si="29"/>
        <v xml:space="preserve"> MO/DOCG, Piemonte, Paolo Scavino</v>
      </c>
      <c r="E512" s="19" t="s">
        <v>715</v>
      </c>
      <c r="F512" s="20" t="s">
        <v>16</v>
      </c>
      <c r="G512" s="15" t="str">
        <f t="shared" si="24"/>
        <v>CHF 450-600</v>
      </c>
      <c r="H512" s="43">
        <v>0</v>
      </c>
      <c r="J512" s="15" t="s">
        <v>1455</v>
      </c>
      <c r="K512" s="15" t="s">
        <v>1593</v>
      </c>
      <c r="L512" s="15" t="s">
        <v>1594</v>
      </c>
      <c r="AS512" s="19" t="s">
        <v>3</v>
      </c>
      <c r="AT512" s="19" t="s">
        <v>104</v>
      </c>
    </row>
    <row r="513" spans="1:46" ht="16.5">
      <c r="A513" s="16">
        <v>264</v>
      </c>
      <c r="B513" s="17">
        <v>512</v>
      </c>
      <c r="C513" s="18" t="s">
        <v>1592</v>
      </c>
      <c r="D513" s="18" t="str">
        <f t="shared" si="29"/>
        <v xml:space="preserve"> MO/DOCG, Veneto, Romano Dal Forno</v>
      </c>
      <c r="E513" s="19" t="s">
        <v>717</v>
      </c>
      <c r="F513" s="20" t="s">
        <v>16</v>
      </c>
      <c r="G513" s="15" t="str">
        <f t="shared" si="24"/>
        <v>CHF 900-1200</v>
      </c>
      <c r="H513" s="43">
        <v>0</v>
      </c>
      <c r="J513" s="15" t="s">
        <v>1391</v>
      </c>
      <c r="K513" s="15" t="s">
        <v>1397</v>
      </c>
      <c r="L513" s="15" t="s">
        <v>1596</v>
      </c>
      <c r="AS513" s="19" t="s">
        <v>3</v>
      </c>
      <c r="AT513" s="19" t="s">
        <v>100</v>
      </c>
    </row>
    <row r="514" spans="1:46" ht="16.5">
      <c r="A514" s="16">
        <v>264</v>
      </c>
      <c r="B514" s="17">
        <v>513</v>
      </c>
      <c r="C514" s="18" t="s">
        <v>1595</v>
      </c>
      <c r="D514" s="18" t="str">
        <f t="shared" si="29"/>
        <v xml:space="preserve"> MO/DO, Toro, Bodegas Numanthia Thermes</v>
      </c>
      <c r="E514" s="19" t="s">
        <v>719</v>
      </c>
      <c r="F514" s="20" t="s">
        <v>16</v>
      </c>
      <c r="G514" s="15" t="str">
        <f t="shared" ref="G514:G577" si="30">AS514&amp;" "&amp;AT514</f>
        <v>CHF 200-300</v>
      </c>
      <c r="H514" s="43">
        <v>0</v>
      </c>
      <c r="J514" s="15" t="s">
        <v>1391</v>
      </c>
      <c r="K514" s="15" t="s">
        <v>1397</v>
      </c>
      <c r="L514" s="15" t="s">
        <v>1596</v>
      </c>
      <c r="AS514" s="19" t="s">
        <v>3</v>
      </c>
      <c r="AT514" s="19" t="s">
        <v>318</v>
      </c>
    </row>
    <row r="515" spans="1:46" ht="16.5">
      <c r="A515" s="16">
        <v>264</v>
      </c>
      <c r="B515" s="17">
        <v>514</v>
      </c>
      <c r="C515" s="18" t="s">
        <v>1595</v>
      </c>
      <c r="D515" s="18" t="str">
        <f t="shared" si="29"/>
        <v xml:space="preserve"> MO/DO, Toro, Bodegas Numanthia Thermes</v>
      </c>
      <c r="E515" s="19" t="s">
        <v>720</v>
      </c>
      <c r="F515" s="20" t="s">
        <v>16</v>
      </c>
      <c r="G515" s="15" t="str">
        <f t="shared" si="30"/>
        <v>CHF 400-600</v>
      </c>
      <c r="H515" s="43">
        <v>0</v>
      </c>
      <c r="J515" s="15" t="s">
        <v>1185</v>
      </c>
      <c r="K515" s="15" t="s">
        <v>1598</v>
      </c>
      <c r="L515" s="15" t="s">
        <v>1599</v>
      </c>
      <c r="AS515" s="19" t="s">
        <v>3</v>
      </c>
      <c r="AT515" s="19" t="s">
        <v>61</v>
      </c>
    </row>
    <row r="516" spans="1:46" ht="16.5">
      <c r="A516" s="16">
        <v>264</v>
      </c>
      <c r="B516" s="17">
        <v>515</v>
      </c>
      <c r="C516" s="18" t="s">
        <v>1597</v>
      </c>
      <c r="D516" s="18" t="str">
        <f t="shared" si="29"/>
        <v xml:space="preserve"> AC/MO, Wachau, Emmerich Knoll</v>
      </c>
      <c r="E516" s="19" t="s">
        <v>722</v>
      </c>
      <c r="F516" s="20" t="s">
        <v>16</v>
      </c>
      <c r="G516" s="15" t="str">
        <f t="shared" si="30"/>
        <v>CHF 160-220</v>
      </c>
      <c r="H516" s="43">
        <v>0</v>
      </c>
      <c r="J516" s="15" t="s">
        <v>1185</v>
      </c>
      <c r="K516" s="15" t="s">
        <v>1598</v>
      </c>
      <c r="L516" s="15" t="s">
        <v>1601</v>
      </c>
      <c r="AS516" s="19" t="s">
        <v>3</v>
      </c>
      <c r="AT516" s="19" t="s">
        <v>620</v>
      </c>
    </row>
    <row r="517" spans="1:46" ht="16.5">
      <c r="A517" s="16">
        <v>264</v>
      </c>
      <c r="B517" s="17">
        <v>516</v>
      </c>
      <c r="C517" s="18" t="s">
        <v>1600</v>
      </c>
      <c r="D517" s="18" t="str">
        <f t="shared" si="29"/>
        <v xml:space="preserve"> AC/MO, Wachau, Weingut Graben-Gritsch</v>
      </c>
      <c r="E517" s="19" t="s">
        <v>723</v>
      </c>
      <c r="F517" s="20" t="s">
        <v>2</v>
      </c>
      <c r="G517" s="15" t="str">
        <f t="shared" si="30"/>
        <v>CHF 180-270</v>
      </c>
      <c r="H517" s="43">
        <v>0</v>
      </c>
      <c r="J517" s="15" t="s">
        <v>1185</v>
      </c>
      <c r="K517" s="15" t="s">
        <v>1598</v>
      </c>
      <c r="L517" s="15" t="s">
        <v>1601</v>
      </c>
      <c r="AS517" s="19" t="s">
        <v>3</v>
      </c>
      <c r="AT517" s="19" t="s">
        <v>391</v>
      </c>
    </row>
    <row r="518" spans="1:46" ht="16.5">
      <c r="A518" s="16">
        <v>264</v>
      </c>
      <c r="B518" s="17">
        <v>517</v>
      </c>
      <c r="C518" s="18" t="s">
        <v>1600</v>
      </c>
      <c r="D518" s="18" t="str">
        <f t="shared" si="29"/>
        <v xml:space="preserve"> AC/MO, Wachau, Weingut Graben-Gritsch</v>
      </c>
      <c r="E518" s="19" t="s">
        <v>723</v>
      </c>
      <c r="F518" s="20" t="s">
        <v>2</v>
      </c>
      <c r="G518" s="15" t="str">
        <f t="shared" si="30"/>
        <v>CHF 180-270</v>
      </c>
      <c r="H518" s="43">
        <v>0</v>
      </c>
      <c r="J518" s="15" t="s">
        <v>1185</v>
      </c>
      <c r="K518" s="15" t="s">
        <v>1598</v>
      </c>
      <c r="L518" s="15" t="s">
        <v>1601</v>
      </c>
      <c r="AS518" s="19" t="s">
        <v>3</v>
      </c>
      <c r="AT518" s="19" t="s">
        <v>391</v>
      </c>
    </row>
    <row r="519" spans="1:46" ht="16.5">
      <c r="A519" s="16">
        <v>264</v>
      </c>
      <c r="B519" s="17">
        <v>518</v>
      </c>
      <c r="C519" s="18" t="s">
        <v>1600</v>
      </c>
      <c r="D519" s="18" t="str">
        <f t="shared" si="29"/>
        <v xml:space="preserve"> AC/MO, Wachau, Weingut Graben-Gritsch</v>
      </c>
      <c r="E519" s="19" t="s">
        <v>723</v>
      </c>
      <c r="F519" s="20" t="s">
        <v>2</v>
      </c>
      <c r="G519" s="15" t="str">
        <f t="shared" si="30"/>
        <v>CHF 180-270</v>
      </c>
      <c r="H519" s="43">
        <v>0</v>
      </c>
      <c r="J519" s="15" t="s">
        <v>1185</v>
      </c>
      <c r="K519" s="15" t="s">
        <v>1598</v>
      </c>
      <c r="L519" s="15" t="s">
        <v>1601</v>
      </c>
      <c r="AS519" s="19" t="s">
        <v>3</v>
      </c>
      <c r="AT519" s="19" t="s">
        <v>391</v>
      </c>
    </row>
    <row r="520" spans="1:46" ht="16.5">
      <c r="A520" s="16">
        <v>264</v>
      </c>
      <c r="B520" s="17">
        <v>519</v>
      </c>
      <c r="C520" s="18" t="s">
        <v>1600</v>
      </c>
      <c r="D520" s="18" t="str">
        <f t="shared" si="29"/>
        <v xml:space="preserve"> AC/MO, Wachau, Weingut Graben-Gritsch</v>
      </c>
      <c r="E520" s="19" t="s">
        <v>723</v>
      </c>
      <c r="F520" s="20" t="s">
        <v>2</v>
      </c>
      <c r="G520" s="15" t="str">
        <f t="shared" si="30"/>
        <v>CHF 180-270</v>
      </c>
      <c r="H520" s="43">
        <v>0</v>
      </c>
      <c r="J520" s="15" t="s">
        <v>1185</v>
      </c>
      <c r="K520" s="15" t="s">
        <v>1186</v>
      </c>
      <c r="L520" s="15" t="s">
        <v>1603</v>
      </c>
      <c r="AS520" s="19" t="s">
        <v>3</v>
      </c>
      <c r="AT520" s="19" t="s">
        <v>391</v>
      </c>
    </row>
    <row r="521" spans="1:46" ht="16.5">
      <c r="A521" s="16">
        <v>264</v>
      </c>
      <c r="B521" s="17">
        <v>520</v>
      </c>
      <c r="C521" s="18" t="s">
        <v>1602</v>
      </c>
      <c r="D521" s="18" t="str">
        <f t="shared" si="29"/>
        <v xml:space="preserve"> AC/MO, Côte de Beaune, Domaine Michel Bouzereau</v>
      </c>
      <c r="E521" s="19" t="s">
        <v>516</v>
      </c>
      <c r="F521" s="20" t="s">
        <v>16</v>
      </c>
      <c r="G521" s="15" t="str">
        <f t="shared" si="30"/>
        <v>CHF 270-360</v>
      </c>
      <c r="H521" s="43">
        <v>0</v>
      </c>
      <c r="J521" s="15" t="s">
        <v>1185</v>
      </c>
      <c r="K521" s="15" t="s">
        <v>1186</v>
      </c>
      <c r="L521" s="15" t="s">
        <v>1605</v>
      </c>
      <c r="AS521" s="19" t="s">
        <v>3</v>
      </c>
      <c r="AT521" s="19" t="s">
        <v>386</v>
      </c>
    </row>
    <row r="522" spans="1:46" ht="16.5">
      <c r="A522" s="16">
        <v>264</v>
      </c>
      <c r="B522" s="17">
        <v>521</v>
      </c>
      <c r="C522" s="18" t="s">
        <v>1604</v>
      </c>
      <c r="D522" s="18" t="str">
        <f t="shared" si="29"/>
        <v xml:space="preserve"> AC/MO, Côte de Beaune, Domaine Antoine Jobard</v>
      </c>
      <c r="E522" s="19" t="s">
        <v>516</v>
      </c>
      <c r="F522" s="20" t="s">
        <v>16</v>
      </c>
      <c r="G522" s="15" t="str">
        <f t="shared" si="30"/>
        <v>CHF 300-450</v>
      </c>
      <c r="H522" s="43">
        <v>0</v>
      </c>
      <c r="J522" s="15" t="s">
        <v>1317</v>
      </c>
      <c r="K522" s="15" t="s">
        <v>1409</v>
      </c>
      <c r="L522" s="15" t="s">
        <v>1410</v>
      </c>
      <c r="AS522" s="19" t="s">
        <v>3</v>
      </c>
      <c r="AT522" s="19" t="s">
        <v>378</v>
      </c>
    </row>
    <row r="523" spans="1:46" ht="16.5">
      <c r="A523" s="16">
        <v>264</v>
      </c>
      <c r="B523" s="17">
        <v>522</v>
      </c>
      <c r="C523" s="18" t="s">
        <v>1606</v>
      </c>
      <c r="D523" s="18" t="str">
        <f t="shared" si="29"/>
        <v xml:space="preserve"> MO/DOCa, Calonge, Cellers Mas Gil </v>
      </c>
      <c r="E523" s="19" t="s">
        <v>725</v>
      </c>
      <c r="F523" s="20" t="s">
        <v>2</v>
      </c>
      <c r="G523" s="15" t="str">
        <f t="shared" si="30"/>
        <v>CHF 180-300</v>
      </c>
      <c r="H523" s="43">
        <v>0</v>
      </c>
      <c r="J523" s="15" t="s">
        <v>1317</v>
      </c>
      <c r="K523" s="15" t="s">
        <v>1409</v>
      </c>
      <c r="L523" s="15" t="s">
        <v>1410</v>
      </c>
      <c r="AS523" s="19" t="s">
        <v>3</v>
      </c>
      <c r="AT523" s="19" t="s">
        <v>397</v>
      </c>
    </row>
    <row r="524" spans="1:46" ht="16.5">
      <c r="A524" s="16">
        <v>264</v>
      </c>
      <c r="B524" s="17">
        <v>523</v>
      </c>
      <c r="C524" s="18" t="s">
        <v>1606</v>
      </c>
      <c r="D524" s="18" t="str">
        <f t="shared" si="29"/>
        <v xml:space="preserve"> MO/DOCa, Calonge, Cellers Mas Gil </v>
      </c>
      <c r="E524" s="19" t="s">
        <v>726</v>
      </c>
      <c r="F524" s="20" t="s">
        <v>16</v>
      </c>
      <c r="G524" s="15" t="str">
        <f t="shared" si="30"/>
        <v>CHF 180-300</v>
      </c>
      <c r="H524" s="43">
        <v>0</v>
      </c>
      <c r="K524" s="15" t="s">
        <v>1197</v>
      </c>
      <c r="L524" s="15" t="s">
        <v>1607</v>
      </c>
      <c r="M524" s="15" t="s">
        <v>1608</v>
      </c>
      <c r="N524" s="15" t="s">
        <v>1185</v>
      </c>
      <c r="O524" s="15" t="s">
        <v>1197</v>
      </c>
      <c r="P524" s="15" t="s">
        <v>1609</v>
      </c>
      <c r="Q524" s="15" t="s">
        <v>1610</v>
      </c>
      <c r="R524" s="15" t="s">
        <v>1185</v>
      </c>
      <c r="S524" s="15" t="s">
        <v>1186</v>
      </c>
      <c r="T524" s="15" t="s">
        <v>1611</v>
      </c>
      <c r="AS524" s="19" t="s">
        <v>3</v>
      </c>
      <c r="AT524" s="19" t="s">
        <v>397</v>
      </c>
    </row>
    <row r="525" spans="1:46" ht="16.5">
      <c r="A525" s="16">
        <v>264</v>
      </c>
      <c r="B525" s="17">
        <v>524</v>
      </c>
      <c r="C525" s="18" t="s">
        <v>1858</v>
      </c>
      <c r="D525" s="40" t="s">
        <v>1861</v>
      </c>
      <c r="E525" s="19" t="s">
        <v>731</v>
      </c>
      <c r="F525" s="20" t="s">
        <v>16</v>
      </c>
      <c r="G525" s="15" t="str">
        <f t="shared" si="30"/>
        <v>CHF 200-300</v>
      </c>
      <c r="H525" s="43">
        <v>0</v>
      </c>
      <c r="J525" s="15" t="s">
        <v>1140</v>
      </c>
      <c r="K525" s="15" t="s">
        <v>1612</v>
      </c>
      <c r="L525" s="15" t="s">
        <v>1613</v>
      </c>
      <c r="M525" s="15" t="s">
        <v>1614</v>
      </c>
      <c r="N525" s="15" t="s">
        <v>1140</v>
      </c>
      <c r="O525" s="15" t="s">
        <v>1612</v>
      </c>
      <c r="P525" s="15" t="s">
        <v>1615</v>
      </c>
      <c r="AS525" s="19" t="s">
        <v>3</v>
      </c>
      <c r="AT525" s="19" t="s">
        <v>318</v>
      </c>
    </row>
    <row r="526" spans="1:46" ht="16.5">
      <c r="A526" s="16">
        <v>264</v>
      </c>
      <c r="B526" s="17">
        <v>525</v>
      </c>
      <c r="C526" s="18" t="s">
        <v>1859</v>
      </c>
      <c r="D526" s="18" t="s">
        <v>1860</v>
      </c>
      <c r="E526" s="19" t="s">
        <v>734</v>
      </c>
      <c r="F526" s="20" t="s">
        <v>16</v>
      </c>
      <c r="G526" s="15" t="str">
        <f t="shared" si="30"/>
        <v>CHF 240-300</v>
      </c>
      <c r="H526" s="43">
        <v>0</v>
      </c>
      <c r="J526" s="15" t="s">
        <v>1140</v>
      </c>
      <c r="K526" s="15" t="s">
        <v>1612</v>
      </c>
      <c r="L526" s="15" t="s">
        <v>1292</v>
      </c>
      <c r="AS526" s="19" t="s">
        <v>3</v>
      </c>
      <c r="AT526" s="19" t="s">
        <v>704</v>
      </c>
    </row>
    <row r="527" spans="1:46" ht="16.5">
      <c r="A527" s="16">
        <v>264</v>
      </c>
      <c r="B527" s="17">
        <v>526</v>
      </c>
      <c r="C527" s="18" t="s">
        <v>1616</v>
      </c>
      <c r="D527" s="18" t="str">
        <f t="shared" ref="D527:D549" si="31">J526&amp;","&amp;K526&amp;","&amp;L526</f>
        <v xml:space="preserve"> AC/MC, Haut-Médoc, cru bourgeois</v>
      </c>
      <c r="E527" s="19" t="s">
        <v>5</v>
      </c>
      <c r="F527" s="20" t="s">
        <v>2</v>
      </c>
      <c r="G527" s="15" t="str">
        <f t="shared" si="30"/>
        <v>CHF 240-360</v>
      </c>
      <c r="H527" s="43">
        <v>0</v>
      </c>
      <c r="J527" s="15" t="s">
        <v>1140</v>
      </c>
      <c r="K527" s="15" t="s">
        <v>1612</v>
      </c>
      <c r="L527" s="15" t="s">
        <v>1292</v>
      </c>
      <c r="AS527" s="19" t="s">
        <v>3</v>
      </c>
      <c r="AT527" s="19" t="s">
        <v>284</v>
      </c>
    </row>
    <row r="528" spans="1:46" ht="16.5">
      <c r="A528" s="16">
        <v>264</v>
      </c>
      <c r="B528" s="17">
        <v>527</v>
      </c>
      <c r="C528" s="18" t="s">
        <v>1617</v>
      </c>
      <c r="D528" s="18" t="str">
        <f t="shared" si="31"/>
        <v xml:space="preserve"> AC/MC, Haut-Médoc, cru bourgeois</v>
      </c>
      <c r="E528" s="19" t="s">
        <v>5</v>
      </c>
      <c r="F528" s="20" t="s">
        <v>2</v>
      </c>
      <c r="G528" s="15" t="str">
        <f t="shared" si="30"/>
        <v>CHF 240-360</v>
      </c>
      <c r="H528" s="43">
        <v>0</v>
      </c>
      <c r="J528" s="15" t="s">
        <v>1140</v>
      </c>
      <c r="K528" s="15" t="s">
        <v>1619</v>
      </c>
      <c r="L528" s="15" t="s">
        <v>1292</v>
      </c>
      <c r="AS528" s="19" t="s">
        <v>3</v>
      </c>
      <c r="AT528" s="19" t="s">
        <v>284</v>
      </c>
    </row>
    <row r="529" spans="1:46" ht="16.5">
      <c r="A529" s="16">
        <v>264</v>
      </c>
      <c r="B529" s="17">
        <v>528</v>
      </c>
      <c r="C529" s="18" t="s">
        <v>1618</v>
      </c>
      <c r="D529" s="18" t="str">
        <f t="shared" si="31"/>
        <v xml:space="preserve"> AC/MC, Moulis-Médoc, cru bourgeois</v>
      </c>
      <c r="E529" s="19" t="s">
        <v>738</v>
      </c>
      <c r="F529" s="20" t="s">
        <v>2</v>
      </c>
      <c r="G529" s="15" t="str">
        <f t="shared" si="30"/>
        <v>CHF 240-360</v>
      </c>
      <c r="H529" s="43">
        <v>0</v>
      </c>
      <c r="J529" s="15" t="s">
        <v>1140</v>
      </c>
      <c r="K529" s="15" t="s">
        <v>1148</v>
      </c>
      <c r="L529" s="15" t="s">
        <v>1514</v>
      </c>
      <c r="AS529" s="19" t="s">
        <v>3</v>
      </c>
      <c r="AT529" s="19" t="s">
        <v>284</v>
      </c>
    </row>
    <row r="530" spans="1:46" ht="16.5">
      <c r="A530" s="16">
        <v>264</v>
      </c>
      <c r="B530" s="17">
        <v>529</v>
      </c>
      <c r="C530" s="18" t="s">
        <v>1620</v>
      </c>
      <c r="D530" s="18" t="str">
        <f t="shared" si="31"/>
        <v xml:space="preserve"> AC/MC, St. Julien, 4e grand cru classé </v>
      </c>
      <c r="E530" s="19" t="s">
        <v>5</v>
      </c>
      <c r="F530" s="20" t="s">
        <v>2</v>
      </c>
      <c r="G530" s="15" t="str">
        <f t="shared" si="30"/>
        <v>CHF 480-660</v>
      </c>
      <c r="H530" s="43">
        <v>0</v>
      </c>
      <c r="J530" s="15" t="s">
        <v>1140</v>
      </c>
      <c r="K530" s="15" t="s">
        <v>1148</v>
      </c>
      <c r="L530" s="15" t="s">
        <v>1514</v>
      </c>
      <c r="AS530" s="19" t="s">
        <v>3</v>
      </c>
      <c r="AT530" s="19" t="s">
        <v>291</v>
      </c>
    </row>
    <row r="531" spans="1:46" ht="16.5">
      <c r="A531" s="16">
        <v>264</v>
      </c>
      <c r="B531" s="17">
        <v>530</v>
      </c>
      <c r="C531" s="18" t="s">
        <v>1620</v>
      </c>
      <c r="D531" s="18" t="str">
        <f t="shared" si="31"/>
        <v xml:space="preserve"> AC/MC, St. Julien, 4e grand cru classé </v>
      </c>
      <c r="E531" s="19" t="s">
        <v>5</v>
      </c>
      <c r="F531" s="20" t="s">
        <v>2</v>
      </c>
      <c r="G531" s="15" t="str">
        <f t="shared" si="30"/>
        <v>CHF 480-660</v>
      </c>
      <c r="H531" s="43">
        <v>0</v>
      </c>
      <c r="J531" s="15" t="s">
        <v>1140</v>
      </c>
      <c r="K531" s="15" t="s">
        <v>1148</v>
      </c>
      <c r="L531" s="15" t="s">
        <v>1514</v>
      </c>
      <c r="AS531" s="19" t="s">
        <v>3</v>
      </c>
      <c r="AT531" s="19" t="s">
        <v>291</v>
      </c>
    </row>
    <row r="532" spans="1:46" ht="16.5">
      <c r="A532" s="16">
        <v>264</v>
      </c>
      <c r="B532" s="17">
        <v>531</v>
      </c>
      <c r="C532" s="18" t="s">
        <v>1621</v>
      </c>
      <c r="D532" s="18" t="str">
        <f t="shared" si="31"/>
        <v xml:space="preserve"> AC/MC, St. Julien, 4e grand cru classé </v>
      </c>
      <c r="E532" s="19" t="s">
        <v>5</v>
      </c>
      <c r="F532" s="20" t="s">
        <v>2</v>
      </c>
      <c r="G532" s="15" t="str">
        <f t="shared" si="30"/>
        <v>CHF 660-840</v>
      </c>
      <c r="H532" s="43">
        <v>0</v>
      </c>
      <c r="J532" s="15" t="s">
        <v>1140</v>
      </c>
      <c r="K532" s="15" t="s">
        <v>1148</v>
      </c>
      <c r="L532" s="15" t="s">
        <v>1151</v>
      </c>
      <c r="AS532" s="19" t="s">
        <v>3</v>
      </c>
      <c r="AT532" s="19" t="s">
        <v>304</v>
      </c>
    </row>
    <row r="533" spans="1:46" ht="16.5">
      <c r="A533" s="16">
        <v>264</v>
      </c>
      <c r="B533" s="17">
        <v>532</v>
      </c>
      <c r="C533" s="18" t="s">
        <v>1622</v>
      </c>
      <c r="D533" s="18" t="str">
        <f t="shared" si="31"/>
        <v xml:space="preserve"> AC/MC, St. Julien, 2e grand cru classé</v>
      </c>
      <c r="E533" s="19" t="s">
        <v>412</v>
      </c>
      <c r="F533" s="20" t="s">
        <v>16</v>
      </c>
      <c r="G533" s="15" t="str">
        <f t="shared" si="30"/>
        <v>CHF 450-600</v>
      </c>
      <c r="H533" s="43">
        <v>0</v>
      </c>
      <c r="J533" s="15" t="s">
        <v>1140</v>
      </c>
      <c r="K533" s="15" t="s">
        <v>1148</v>
      </c>
      <c r="L533" s="15" t="s">
        <v>1151</v>
      </c>
      <c r="AS533" s="19" t="s">
        <v>3</v>
      </c>
      <c r="AT533" s="19" t="s">
        <v>104</v>
      </c>
    </row>
    <row r="534" spans="1:46" ht="16.5">
      <c r="A534" s="16">
        <v>264</v>
      </c>
      <c r="B534" s="17">
        <v>533</v>
      </c>
      <c r="C534" s="18" t="s">
        <v>1622</v>
      </c>
      <c r="D534" s="18" t="str">
        <f t="shared" si="31"/>
        <v xml:space="preserve"> AC/MC, St. Julien, 2e grand cru classé</v>
      </c>
      <c r="E534" s="19" t="s">
        <v>412</v>
      </c>
      <c r="F534" s="20" t="s">
        <v>16</v>
      </c>
      <c r="G534" s="15" t="str">
        <f t="shared" si="30"/>
        <v>CHF 450-600</v>
      </c>
      <c r="H534" s="43">
        <v>0</v>
      </c>
      <c r="J534" s="15" t="s">
        <v>1140</v>
      </c>
      <c r="K534" s="15" t="s">
        <v>1148</v>
      </c>
      <c r="L534" s="15" t="s">
        <v>1151</v>
      </c>
      <c r="AS534" s="19" t="s">
        <v>3</v>
      </c>
      <c r="AT534" s="19" t="s">
        <v>104</v>
      </c>
    </row>
    <row r="535" spans="1:46" ht="16.5">
      <c r="A535" s="16">
        <v>264</v>
      </c>
      <c r="B535" s="17">
        <v>534</v>
      </c>
      <c r="C535" s="18" t="s">
        <v>1622</v>
      </c>
      <c r="D535" s="18" t="str">
        <f t="shared" si="31"/>
        <v xml:space="preserve"> AC/MC, St. Julien, 2e grand cru classé</v>
      </c>
      <c r="E535" s="19" t="s">
        <v>412</v>
      </c>
      <c r="F535" s="20" t="s">
        <v>16</v>
      </c>
      <c r="G535" s="15" t="str">
        <f t="shared" si="30"/>
        <v>CHF 450-600</v>
      </c>
      <c r="H535" s="43">
        <v>0</v>
      </c>
      <c r="J535" s="15" t="s">
        <v>1140</v>
      </c>
      <c r="K535" s="15" t="s">
        <v>1155</v>
      </c>
      <c r="L535" s="15" t="s">
        <v>1285</v>
      </c>
      <c r="AS535" s="19" t="s">
        <v>3</v>
      </c>
      <c r="AT535" s="19" t="s">
        <v>104</v>
      </c>
    </row>
    <row r="536" spans="1:46" ht="16.5">
      <c r="A536" s="16">
        <v>264</v>
      </c>
      <c r="B536" s="17">
        <v>535</v>
      </c>
      <c r="C536" s="18" t="s">
        <v>1623</v>
      </c>
      <c r="D536" s="18" t="str">
        <f t="shared" si="31"/>
        <v xml:space="preserve"> AC/MC, Pessac Léognan, grand cru classé</v>
      </c>
      <c r="E536" s="19" t="s">
        <v>9</v>
      </c>
      <c r="F536" s="20" t="s">
        <v>2</v>
      </c>
      <c r="G536" s="15" t="str">
        <f t="shared" si="30"/>
        <v>CHF 720-960</v>
      </c>
      <c r="H536" s="43">
        <v>0</v>
      </c>
      <c r="J536" s="15" t="s">
        <v>1140</v>
      </c>
      <c r="K536" s="15" t="s">
        <v>1155</v>
      </c>
      <c r="L536" s="15" t="s">
        <v>1156</v>
      </c>
      <c r="AS536" s="19" t="s">
        <v>3</v>
      </c>
      <c r="AT536" s="19" t="s">
        <v>56</v>
      </c>
    </row>
    <row r="537" spans="1:46" ht="16.5">
      <c r="A537" s="16">
        <v>264</v>
      </c>
      <c r="B537" s="17">
        <v>536</v>
      </c>
      <c r="C537" s="18" t="s">
        <v>1624</v>
      </c>
      <c r="D537" s="18" t="str">
        <f t="shared" si="31"/>
        <v xml:space="preserve"> AC/MC, Pessac Léognan, cru classé</v>
      </c>
      <c r="E537" s="19" t="s">
        <v>412</v>
      </c>
      <c r="F537" s="20" t="s">
        <v>16</v>
      </c>
      <c r="G537" s="15" t="str">
        <f t="shared" si="30"/>
        <v>CHF 540-720</v>
      </c>
      <c r="H537" s="43">
        <v>0</v>
      </c>
      <c r="J537" s="15" t="s">
        <v>1140</v>
      </c>
      <c r="K537" s="15" t="s">
        <v>1155</v>
      </c>
      <c r="L537" s="15" t="s">
        <v>1156</v>
      </c>
      <c r="AS537" s="19" t="s">
        <v>3</v>
      </c>
      <c r="AT537" s="19" t="s">
        <v>188</v>
      </c>
    </row>
    <row r="538" spans="1:46" ht="16.5">
      <c r="A538" s="16">
        <v>264</v>
      </c>
      <c r="B538" s="17">
        <v>537</v>
      </c>
      <c r="C538" s="18" t="s">
        <v>1624</v>
      </c>
      <c r="D538" s="18" t="str">
        <f t="shared" si="31"/>
        <v xml:space="preserve"> AC/MC, Pessac Léognan, cru classé</v>
      </c>
      <c r="E538" s="19" t="s">
        <v>412</v>
      </c>
      <c r="F538" s="20" t="s">
        <v>16</v>
      </c>
      <c r="G538" s="15" t="str">
        <f t="shared" si="30"/>
        <v>CHF 540-720</v>
      </c>
      <c r="H538" s="43">
        <v>0</v>
      </c>
      <c r="J538" s="15" t="s">
        <v>1140</v>
      </c>
      <c r="K538" s="15" t="s">
        <v>1155</v>
      </c>
      <c r="L538" s="15" t="s">
        <v>1156</v>
      </c>
      <c r="AS538" s="19" t="s">
        <v>3</v>
      </c>
      <c r="AT538" s="19" t="s">
        <v>188</v>
      </c>
    </row>
    <row r="539" spans="1:46" ht="16.5">
      <c r="A539" s="16">
        <v>264</v>
      </c>
      <c r="B539" s="17">
        <v>538</v>
      </c>
      <c r="C539" s="18" t="s">
        <v>1624</v>
      </c>
      <c r="D539" s="18" t="str">
        <f t="shared" si="31"/>
        <v xml:space="preserve"> AC/MC, Pessac Léognan, cru classé</v>
      </c>
      <c r="E539" s="19" t="s">
        <v>412</v>
      </c>
      <c r="F539" s="20" t="s">
        <v>16</v>
      </c>
      <c r="G539" s="15" t="str">
        <f t="shared" si="30"/>
        <v>CHF 540-720</v>
      </c>
      <c r="H539" s="43">
        <v>0</v>
      </c>
      <c r="J539" s="15" t="s">
        <v>1140</v>
      </c>
      <c r="K539" s="15" t="s">
        <v>1155</v>
      </c>
      <c r="L539" s="15" t="s">
        <v>1156</v>
      </c>
      <c r="AS539" s="19" t="s">
        <v>3</v>
      </c>
      <c r="AT539" s="19" t="s">
        <v>188</v>
      </c>
    </row>
    <row r="540" spans="1:46" ht="16.5">
      <c r="A540" s="16">
        <v>264</v>
      </c>
      <c r="B540" s="17">
        <v>539</v>
      </c>
      <c r="C540" s="18" t="s">
        <v>1624</v>
      </c>
      <c r="D540" s="18" t="str">
        <f t="shared" si="31"/>
        <v xml:space="preserve"> AC/MC, Pessac Léognan, cru classé</v>
      </c>
      <c r="E540" s="19" t="s">
        <v>744</v>
      </c>
      <c r="F540" s="20" t="s">
        <v>16</v>
      </c>
      <c r="G540" s="15" t="str">
        <f t="shared" si="30"/>
        <v>CHF 540-720</v>
      </c>
      <c r="H540" s="43">
        <v>0</v>
      </c>
      <c r="J540" s="15" t="s">
        <v>1140</v>
      </c>
      <c r="K540" s="15" t="s">
        <v>1148</v>
      </c>
      <c r="L540" s="15" t="s">
        <v>1149</v>
      </c>
      <c r="AS540" s="19" t="s">
        <v>3</v>
      </c>
      <c r="AT540" s="19" t="s">
        <v>188</v>
      </c>
    </row>
    <row r="541" spans="1:46" ht="16.5">
      <c r="A541" s="16">
        <v>264</v>
      </c>
      <c r="B541" s="17">
        <v>540</v>
      </c>
      <c r="C541" s="18" t="s">
        <v>1147</v>
      </c>
      <c r="D541" s="18" t="str">
        <f t="shared" si="31"/>
        <v xml:space="preserve"> AC/MC, St. Julien, 2e grand cru classé </v>
      </c>
      <c r="E541" s="19" t="s">
        <v>412</v>
      </c>
      <c r="F541" s="20" t="s">
        <v>16</v>
      </c>
      <c r="G541" s="15" t="str">
        <f t="shared" si="30"/>
        <v>CHF 1080-1440</v>
      </c>
      <c r="H541" s="43">
        <v>0</v>
      </c>
      <c r="J541" s="15" t="s">
        <v>1140</v>
      </c>
      <c r="K541" s="15" t="s">
        <v>1148</v>
      </c>
      <c r="L541" s="15" t="s">
        <v>1149</v>
      </c>
      <c r="AS541" s="19" t="s">
        <v>3</v>
      </c>
      <c r="AT541" s="19" t="s">
        <v>745</v>
      </c>
    </row>
    <row r="542" spans="1:46" ht="16.5">
      <c r="A542" s="16">
        <v>264</v>
      </c>
      <c r="B542" s="17">
        <v>541</v>
      </c>
      <c r="C542" s="18" t="s">
        <v>1147</v>
      </c>
      <c r="D542" s="18" t="str">
        <f t="shared" si="31"/>
        <v xml:space="preserve"> AC/MC, St. Julien, 2e grand cru classé </v>
      </c>
      <c r="E542" s="19" t="s">
        <v>412</v>
      </c>
      <c r="F542" s="20" t="s">
        <v>16</v>
      </c>
      <c r="G542" s="15" t="str">
        <f t="shared" si="30"/>
        <v>CHF 1080-1440</v>
      </c>
      <c r="H542" s="43">
        <v>0</v>
      </c>
      <c r="J542" s="15" t="s">
        <v>1140</v>
      </c>
      <c r="K542" s="15" t="s">
        <v>1159</v>
      </c>
      <c r="L542" s="15" t="s">
        <v>1292</v>
      </c>
      <c r="AS542" s="19" t="s">
        <v>3</v>
      </c>
      <c r="AT542" s="19" t="s">
        <v>745</v>
      </c>
    </row>
    <row r="543" spans="1:46" ht="16.5">
      <c r="A543" s="16">
        <v>264</v>
      </c>
      <c r="B543" s="17">
        <v>542</v>
      </c>
      <c r="C543" s="18" t="s">
        <v>1625</v>
      </c>
      <c r="D543" s="18" t="str">
        <f t="shared" si="31"/>
        <v xml:space="preserve"> AC/MC, St. Emilion, cru bourgeois</v>
      </c>
      <c r="E543" s="19" t="s">
        <v>747</v>
      </c>
      <c r="F543" s="20" t="s">
        <v>16</v>
      </c>
      <c r="G543" s="15" t="str">
        <f t="shared" si="30"/>
        <v>CHF 120-200</v>
      </c>
      <c r="H543" s="43">
        <v>0</v>
      </c>
      <c r="J543" s="15" t="s">
        <v>1140</v>
      </c>
      <c r="K543" s="15" t="s">
        <v>1159</v>
      </c>
      <c r="L543" s="15" t="s">
        <v>1292</v>
      </c>
      <c r="AS543" s="19" t="s">
        <v>3</v>
      </c>
      <c r="AT543" s="19" t="s">
        <v>111</v>
      </c>
    </row>
    <row r="544" spans="1:46" ht="16.5">
      <c r="A544" s="16">
        <v>264</v>
      </c>
      <c r="B544" s="17">
        <v>543</v>
      </c>
      <c r="C544" s="18" t="s">
        <v>1625</v>
      </c>
      <c r="D544" s="18" t="str">
        <f t="shared" si="31"/>
        <v xml:space="preserve"> AC/MC, St. Emilion, cru bourgeois</v>
      </c>
      <c r="E544" s="19" t="s">
        <v>748</v>
      </c>
      <c r="F544" s="20" t="s">
        <v>2</v>
      </c>
      <c r="G544" s="15" t="str">
        <f t="shared" si="30"/>
        <v>CHF 180-300</v>
      </c>
      <c r="H544" s="43">
        <v>0</v>
      </c>
      <c r="J544" s="15" t="s">
        <v>1140</v>
      </c>
      <c r="K544" s="15" t="s">
        <v>1159</v>
      </c>
      <c r="L544" s="15" t="s">
        <v>1285</v>
      </c>
      <c r="AS544" s="19" t="s">
        <v>3</v>
      </c>
      <c r="AT544" s="19" t="s">
        <v>397</v>
      </c>
    </row>
    <row r="545" spans="1:46" ht="16.5">
      <c r="A545" s="16">
        <v>264</v>
      </c>
      <c r="B545" s="17">
        <v>544</v>
      </c>
      <c r="C545" s="18" t="s">
        <v>1626</v>
      </c>
      <c r="D545" s="18" t="str">
        <f t="shared" si="31"/>
        <v xml:space="preserve"> AC/MC, St. Emilion, grand cru classé</v>
      </c>
      <c r="E545" s="19" t="s">
        <v>5</v>
      </c>
      <c r="F545" s="20" t="s">
        <v>2</v>
      </c>
      <c r="G545" s="15" t="str">
        <f t="shared" si="30"/>
        <v>CHF 600-840</v>
      </c>
      <c r="H545" s="43">
        <v>0</v>
      </c>
      <c r="J545" s="15" t="s">
        <v>1140</v>
      </c>
      <c r="K545" s="15" t="s">
        <v>1159</v>
      </c>
      <c r="L545" s="15" t="s">
        <v>1521</v>
      </c>
      <c r="AS545" s="19" t="s">
        <v>3</v>
      </c>
      <c r="AT545" s="19" t="s">
        <v>259</v>
      </c>
    </row>
    <row r="546" spans="1:46" ht="16.5">
      <c r="A546" s="16">
        <v>264</v>
      </c>
      <c r="B546" s="17">
        <v>545</v>
      </c>
      <c r="C546" s="18" t="s">
        <v>1627</v>
      </c>
      <c r="D546" s="18" t="str">
        <f t="shared" si="31"/>
        <v xml:space="preserve"> AC/MC, St. Emilion, grand cru </v>
      </c>
      <c r="E546" s="19" t="s">
        <v>751</v>
      </c>
      <c r="F546" s="20" t="s">
        <v>2</v>
      </c>
      <c r="G546" s="15" t="str">
        <f t="shared" si="30"/>
        <v>CHF 300-450</v>
      </c>
      <c r="H546" s="43">
        <v>0</v>
      </c>
      <c r="J546" s="15" t="s">
        <v>1140</v>
      </c>
      <c r="K546" s="15" t="s">
        <v>1159</v>
      </c>
      <c r="L546" s="15" t="s">
        <v>1160</v>
      </c>
      <c r="AS546" s="19" t="s">
        <v>3</v>
      </c>
      <c r="AT546" s="19" t="s">
        <v>378</v>
      </c>
    </row>
    <row r="547" spans="1:46" ht="16.5">
      <c r="A547" s="16">
        <v>264</v>
      </c>
      <c r="B547" s="17">
        <v>546</v>
      </c>
      <c r="C547" s="18" t="s">
        <v>1628</v>
      </c>
      <c r="D547" s="18" t="str">
        <f t="shared" si="31"/>
        <v xml:space="preserve"> AC/MC, St. Emilion, 1er grand cru classé (B)</v>
      </c>
      <c r="E547" s="19" t="s">
        <v>5</v>
      </c>
      <c r="F547" s="20" t="s">
        <v>2</v>
      </c>
      <c r="G547" s="15" t="str">
        <f t="shared" si="30"/>
        <v>CHF 960-1200</v>
      </c>
      <c r="H547" s="43">
        <v>0</v>
      </c>
      <c r="J547" s="15" t="s">
        <v>1140</v>
      </c>
      <c r="K547" s="15" t="s">
        <v>1159</v>
      </c>
      <c r="L547" s="15" t="s">
        <v>1160</v>
      </c>
      <c r="AS547" s="19" t="s">
        <v>3</v>
      </c>
      <c r="AT547" s="19" t="s">
        <v>268</v>
      </c>
    </row>
    <row r="548" spans="1:46" ht="16.5">
      <c r="A548" s="16">
        <v>264</v>
      </c>
      <c r="B548" s="17">
        <v>547</v>
      </c>
      <c r="C548" s="18" t="s">
        <v>1628</v>
      </c>
      <c r="D548" s="18" t="str">
        <f t="shared" si="31"/>
        <v xml:space="preserve"> AC/MC, St. Emilion, 1er grand cru classé (B)</v>
      </c>
      <c r="E548" s="19" t="s">
        <v>5</v>
      </c>
      <c r="F548" s="20" t="s">
        <v>2</v>
      </c>
      <c r="G548" s="15" t="str">
        <f t="shared" si="30"/>
        <v>CHF 960-1200</v>
      </c>
      <c r="H548" s="43">
        <v>0</v>
      </c>
      <c r="J548" s="15" t="s">
        <v>1140</v>
      </c>
      <c r="K548" s="15" t="s">
        <v>1630</v>
      </c>
      <c r="AS548" s="19" t="s">
        <v>3</v>
      </c>
      <c r="AT548" s="19" t="s">
        <v>268</v>
      </c>
    </row>
    <row r="549" spans="1:46" ht="16.5">
      <c r="A549" s="16">
        <v>264</v>
      </c>
      <c r="B549" s="17">
        <v>548</v>
      </c>
      <c r="C549" s="18" t="s">
        <v>1629</v>
      </c>
      <c r="D549" s="18" t="str">
        <f t="shared" si="31"/>
        <v xml:space="preserve"> AC/MC, Lalande de Pomerol,</v>
      </c>
      <c r="E549" s="19" t="s">
        <v>754</v>
      </c>
      <c r="F549" s="20" t="s">
        <v>2</v>
      </c>
      <c r="G549" s="15" t="str">
        <f t="shared" si="30"/>
        <v>CHF 300-420</v>
      </c>
      <c r="H549" s="43">
        <v>0</v>
      </c>
      <c r="J549" s="15" t="s">
        <v>1140</v>
      </c>
      <c r="K549" s="15" t="s">
        <v>1630</v>
      </c>
      <c r="AS549" s="19" t="s">
        <v>3</v>
      </c>
      <c r="AT549" s="19" t="s">
        <v>556</v>
      </c>
    </row>
    <row r="550" spans="1:46" ht="16.5">
      <c r="A550" s="16">
        <v>264</v>
      </c>
      <c r="B550" s="17">
        <v>549</v>
      </c>
      <c r="C550" s="18" t="s">
        <v>1629</v>
      </c>
      <c r="D550" s="18" t="str">
        <f>J549&amp;","&amp;K549&amp;""&amp;L549</f>
        <v xml:space="preserve"> AC/MC, Lalande de Pomerol</v>
      </c>
      <c r="E550" s="19" t="s">
        <v>755</v>
      </c>
      <c r="F550" s="20" t="s">
        <v>16</v>
      </c>
      <c r="G550" s="15" t="str">
        <f t="shared" si="30"/>
        <v>CHF 150-210</v>
      </c>
      <c r="H550" s="43">
        <v>0</v>
      </c>
      <c r="J550" s="15" t="s">
        <v>1140</v>
      </c>
      <c r="K550" s="15" t="s">
        <v>1630</v>
      </c>
      <c r="AS550" s="19" t="s">
        <v>3</v>
      </c>
      <c r="AT550" s="19" t="s">
        <v>399</v>
      </c>
    </row>
    <row r="551" spans="1:46" ht="16.5">
      <c r="A551" s="16">
        <v>264</v>
      </c>
      <c r="B551" s="17">
        <v>550</v>
      </c>
      <c r="C551" s="18" t="s">
        <v>1629</v>
      </c>
      <c r="D551" s="18" t="str">
        <f>J550&amp;","&amp;K550&amp;""&amp;L550</f>
        <v xml:space="preserve"> AC/MC, Lalande de Pomerol</v>
      </c>
      <c r="E551" s="19" t="s">
        <v>755</v>
      </c>
      <c r="F551" s="20" t="s">
        <v>16</v>
      </c>
      <c r="G551" s="15" t="str">
        <f t="shared" si="30"/>
        <v>CHF 150-210</v>
      </c>
      <c r="H551" s="43">
        <v>0</v>
      </c>
      <c r="J551" s="15" t="s">
        <v>1140</v>
      </c>
      <c r="K551" s="15" t="s">
        <v>1630</v>
      </c>
      <c r="AS551" s="19" t="s">
        <v>3</v>
      </c>
      <c r="AT551" s="19" t="s">
        <v>399</v>
      </c>
    </row>
    <row r="552" spans="1:46" ht="16.5">
      <c r="A552" s="16">
        <v>264</v>
      </c>
      <c r="B552" s="17">
        <v>551</v>
      </c>
      <c r="C552" s="18" t="s">
        <v>1629</v>
      </c>
      <c r="D552" s="18" t="str">
        <f>J551&amp;","&amp;K551&amp;""&amp;L551</f>
        <v xml:space="preserve"> AC/MC, Lalande de Pomerol</v>
      </c>
      <c r="E552" s="19" t="s">
        <v>9</v>
      </c>
      <c r="F552" s="20" t="s">
        <v>2</v>
      </c>
      <c r="G552" s="15" t="str">
        <f t="shared" si="30"/>
        <v>CHF 360-480</v>
      </c>
      <c r="H552" s="43">
        <v>0</v>
      </c>
      <c r="J552" s="15" t="s">
        <v>1455</v>
      </c>
      <c r="K552" s="15" t="s">
        <v>1631</v>
      </c>
      <c r="L552" s="15" t="s">
        <v>1632</v>
      </c>
      <c r="M552" s="15" t="s">
        <v>1177</v>
      </c>
      <c r="N552" s="15" t="s">
        <v>1633</v>
      </c>
      <c r="AS552" s="19" t="s">
        <v>3</v>
      </c>
      <c r="AT552" s="19" t="s">
        <v>298</v>
      </c>
    </row>
    <row r="553" spans="1:46" ht="16.5">
      <c r="A553" s="16">
        <v>264</v>
      </c>
      <c r="B553" s="17">
        <v>552</v>
      </c>
      <c r="C553" s="18" t="s">
        <v>1902</v>
      </c>
      <c r="D553" s="18" t="s">
        <v>1903</v>
      </c>
      <c r="E553" s="19" t="s">
        <v>758</v>
      </c>
      <c r="F553" s="20" t="s">
        <v>16</v>
      </c>
      <c r="G553" s="15" t="str">
        <f t="shared" si="30"/>
        <v>CHF 180-240</v>
      </c>
      <c r="H553" s="43">
        <v>0</v>
      </c>
      <c r="J553" s="15" t="s">
        <v>1455</v>
      </c>
      <c r="K553" s="15" t="s">
        <v>1253</v>
      </c>
      <c r="L553" s="15" t="s">
        <v>1440</v>
      </c>
      <c r="AS553" s="19" t="s">
        <v>3</v>
      </c>
      <c r="AT553" s="19" t="s">
        <v>222</v>
      </c>
    </row>
    <row r="554" spans="1:46" ht="16.5">
      <c r="A554" s="16">
        <v>264</v>
      </c>
      <c r="B554" s="17">
        <v>553</v>
      </c>
      <c r="C554" s="18" t="s">
        <v>759</v>
      </c>
      <c r="D554" s="18" t="str">
        <f t="shared" ref="D554:D585" si="32">J553&amp;","&amp;K553&amp;","&amp;L553</f>
        <v xml:space="preserve"> MO/DOCG, Toscana, Piero Antinori</v>
      </c>
      <c r="E554" s="19" t="s">
        <v>761</v>
      </c>
      <c r="F554" s="20" t="s">
        <v>16</v>
      </c>
      <c r="G554" s="15" t="str">
        <f t="shared" si="30"/>
        <v>CHF 70-100</v>
      </c>
      <c r="H554" s="43">
        <v>0</v>
      </c>
      <c r="J554" s="15" t="s">
        <v>1257</v>
      </c>
      <c r="K554" s="15" t="s">
        <v>1253</v>
      </c>
      <c r="L554" s="15" t="s">
        <v>1635</v>
      </c>
      <c r="AS554" s="19" t="s">
        <v>3</v>
      </c>
      <c r="AT554" s="19" t="s">
        <v>184</v>
      </c>
    </row>
    <row r="555" spans="1:46" ht="16.5">
      <c r="A555" s="16">
        <v>264</v>
      </c>
      <c r="B555" s="17">
        <v>554</v>
      </c>
      <c r="C555" s="18" t="s">
        <v>1634</v>
      </c>
      <c r="D555" s="18" t="str">
        <f t="shared" si="32"/>
        <v xml:space="preserve"> MO/IGT, Toscana, Gualdo del Re</v>
      </c>
      <c r="E555" s="19" t="s">
        <v>763</v>
      </c>
      <c r="F555" s="20" t="s">
        <v>16</v>
      </c>
      <c r="G555" s="15" t="str">
        <f t="shared" si="30"/>
        <v>CHF 210-330</v>
      </c>
      <c r="H555" s="43">
        <v>0</v>
      </c>
      <c r="J555" s="15" t="s">
        <v>1257</v>
      </c>
      <c r="K555" s="15" t="s">
        <v>1253</v>
      </c>
      <c r="L555" s="15" t="s">
        <v>1635</v>
      </c>
      <c r="AS555" s="19" t="s">
        <v>3</v>
      </c>
      <c r="AT555" s="19" t="s">
        <v>764</v>
      </c>
    </row>
    <row r="556" spans="1:46" ht="16.5">
      <c r="A556" s="16">
        <v>264</v>
      </c>
      <c r="B556" s="17">
        <v>555</v>
      </c>
      <c r="C556" s="18" t="s">
        <v>1634</v>
      </c>
      <c r="D556" s="18" t="str">
        <f t="shared" si="32"/>
        <v xml:space="preserve"> MO/IGT, Toscana, Gualdo del Re</v>
      </c>
      <c r="E556" s="19" t="s">
        <v>763</v>
      </c>
      <c r="F556" s="20" t="s">
        <v>16</v>
      </c>
      <c r="G556" s="15" t="str">
        <f t="shared" si="30"/>
        <v>CHF 210-330</v>
      </c>
      <c r="H556" s="43">
        <v>0</v>
      </c>
      <c r="J556" s="15" t="s">
        <v>1257</v>
      </c>
      <c r="K556" s="15" t="s">
        <v>1253</v>
      </c>
      <c r="L556" s="15" t="s">
        <v>1473</v>
      </c>
      <c r="AS556" s="19" t="s">
        <v>3</v>
      </c>
      <c r="AT556" s="19" t="s">
        <v>764</v>
      </c>
    </row>
    <row r="557" spans="1:46" ht="16.5">
      <c r="A557" s="16">
        <v>264</v>
      </c>
      <c r="B557" s="17">
        <v>556</v>
      </c>
      <c r="C557" s="18" t="s">
        <v>1472</v>
      </c>
      <c r="D557" s="18" t="str">
        <f t="shared" si="32"/>
        <v xml:space="preserve"> MO/IGT, Toscana, Castello dei Rampolla</v>
      </c>
      <c r="E557" s="19" t="s">
        <v>765</v>
      </c>
      <c r="F557" s="20" t="s">
        <v>16</v>
      </c>
      <c r="G557" s="15" t="str">
        <f t="shared" si="30"/>
        <v>CHF 120-180</v>
      </c>
      <c r="H557" s="43">
        <v>0</v>
      </c>
      <c r="J557" s="15" t="s">
        <v>1257</v>
      </c>
      <c r="K557" s="15" t="s">
        <v>1253</v>
      </c>
      <c r="L557" s="15" t="s">
        <v>1473</v>
      </c>
      <c r="AS557" s="19" t="s">
        <v>3</v>
      </c>
      <c r="AT557" s="19" t="s">
        <v>360</v>
      </c>
    </row>
    <row r="558" spans="1:46" ht="16.5">
      <c r="A558" s="16">
        <v>264</v>
      </c>
      <c r="B558" s="17">
        <v>557</v>
      </c>
      <c r="C558" s="18" t="s">
        <v>1472</v>
      </c>
      <c r="D558" s="18" t="str">
        <f t="shared" si="32"/>
        <v xml:space="preserve"> MO/IGT, Toscana, Castello dei Rampolla</v>
      </c>
      <c r="E558" s="19" t="s">
        <v>577</v>
      </c>
      <c r="F558" s="20" t="s">
        <v>16</v>
      </c>
      <c r="G558" s="15" t="str">
        <f t="shared" si="30"/>
        <v>CHF 240-600</v>
      </c>
      <c r="H558" s="43">
        <v>0</v>
      </c>
      <c r="J558" s="15" t="s">
        <v>1257</v>
      </c>
      <c r="K558" s="15" t="s">
        <v>1253</v>
      </c>
      <c r="L558" s="15" t="s">
        <v>1473</v>
      </c>
      <c r="AS558" s="19" t="s">
        <v>3</v>
      </c>
      <c r="AT558" s="19" t="s">
        <v>766</v>
      </c>
    </row>
    <row r="559" spans="1:46" ht="16.5">
      <c r="A559" s="16">
        <v>264</v>
      </c>
      <c r="B559" s="17">
        <v>558</v>
      </c>
      <c r="C559" s="18" t="s">
        <v>1472</v>
      </c>
      <c r="D559" s="18" t="str">
        <f t="shared" si="32"/>
        <v xml:space="preserve"> MO/IGT, Toscana, Castello dei Rampolla</v>
      </c>
      <c r="E559" s="19" t="s">
        <v>577</v>
      </c>
      <c r="F559" s="20" t="s">
        <v>16</v>
      </c>
      <c r="G559" s="15" t="str">
        <f t="shared" si="30"/>
        <v>CHF 240-600</v>
      </c>
      <c r="H559" s="43">
        <v>0</v>
      </c>
      <c r="J559" s="15" t="s">
        <v>1257</v>
      </c>
      <c r="K559" s="15" t="s">
        <v>1253</v>
      </c>
      <c r="L559" s="15" t="s">
        <v>1363</v>
      </c>
      <c r="AS559" s="19" t="s">
        <v>3</v>
      </c>
      <c r="AT559" s="19" t="s">
        <v>766</v>
      </c>
    </row>
    <row r="560" spans="1:46" ht="16.5">
      <c r="A560" s="16">
        <v>264</v>
      </c>
      <c r="B560" s="17">
        <v>559</v>
      </c>
      <c r="C560" s="18" t="s">
        <v>1543</v>
      </c>
      <c r="D560" s="18" t="str">
        <f t="shared" si="32"/>
        <v xml:space="preserve"> MO/IGT, Toscana, Tua Rita</v>
      </c>
      <c r="E560" s="19" t="s">
        <v>43</v>
      </c>
      <c r="F560" s="20" t="s">
        <v>16</v>
      </c>
      <c r="G560" s="15" t="str">
        <f t="shared" si="30"/>
        <v>CHF 240-360</v>
      </c>
      <c r="H560" s="43">
        <v>0</v>
      </c>
      <c r="J560" s="15" t="s">
        <v>1257</v>
      </c>
      <c r="K560" s="15" t="s">
        <v>1253</v>
      </c>
      <c r="L560" s="15" t="s">
        <v>1363</v>
      </c>
      <c r="AS560" s="19" t="s">
        <v>3</v>
      </c>
      <c r="AT560" s="19" t="s">
        <v>284</v>
      </c>
    </row>
    <row r="561" spans="1:46" ht="16.5">
      <c r="A561" s="16">
        <v>264</v>
      </c>
      <c r="B561" s="17">
        <v>560</v>
      </c>
      <c r="C561" s="18" t="s">
        <v>1543</v>
      </c>
      <c r="D561" s="18" t="str">
        <f t="shared" si="32"/>
        <v xml:space="preserve"> MO/IGT, Toscana, Tua Rita</v>
      </c>
      <c r="E561" s="19" t="s">
        <v>43</v>
      </c>
      <c r="F561" s="20" t="s">
        <v>16</v>
      </c>
      <c r="G561" s="15" t="str">
        <f t="shared" si="30"/>
        <v>CHF 240-360</v>
      </c>
      <c r="H561" s="43">
        <v>0</v>
      </c>
      <c r="J561" s="15" t="s">
        <v>1257</v>
      </c>
      <c r="K561" s="15" t="s">
        <v>1253</v>
      </c>
      <c r="L561" s="15" t="s">
        <v>1363</v>
      </c>
      <c r="AS561" s="19" t="s">
        <v>3</v>
      </c>
      <c r="AT561" s="19" t="s">
        <v>284</v>
      </c>
    </row>
    <row r="562" spans="1:46" ht="16.5">
      <c r="A562" s="16">
        <v>264</v>
      </c>
      <c r="B562" s="17">
        <v>561</v>
      </c>
      <c r="C562" s="18" t="s">
        <v>1362</v>
      </c>
      <c r="D562" s="18" t="str">
        <f t="shared" si="32"/>
        <v xml:space="preserve"> MO/IGT, Toscana, Tua Rita</v>
      </c>
      <c r="E562" s="19" t="s">
        <v>43</v>
      </c>
      <c r="F562" s="20" t="s">
        <v>16</v>
      </c>
      <c r="G562" s="15" t="str">
        <f t="shared" si="30"/>
        <v>CHF 960-1200</v>
      </c>
      <c r="H562" s="43">
        <v>0</v>
      </c>
      <c r="J562" s="15" t="s">
        <v>1257</v>
      </c>
      <c r="K562" s="15" t="s">
        <v>1253</v>
      </c>
      <c r="L562" s="15" t="s">
        <v>1499</v>
      </c>
      <c r="AS562" s="19" t="s">
        <v>3</v>
      </c>
      <c r="AT562" s="19" t="s">
        <v>268</v>
      </c>
    </row>
    <row r="563" spans="1:46" ht="16.5">
      <c r="A563" s="16">
        <v>264</v>
      </c>
      <c r="B563" s="17">
        <v>562</v>
      </c>
      <c r="C563" s="18" t="s">
        <v>1636</v>
      </c>
      <c r="D563" s="18" t="str">
        <f t="shared" si="32"/>
        <v xml:space="preserve"> MO/IGT, Toscana, Montepeloso</v>
      </c>
      <c r="E563" s="19" t="s">
        <v>132</v>
      </c>
      <c r="F563" s="20" t="s">
        <v>16</v>
      </c>
      <c r="G563" s="15" t="str">
        <f t="shared" si="30"/>
        <v>CHF 210-300</v>
      </c>
      <c r="H563" s="43">
        <v>0</v>
      </c>
      <c r="J563" s="15" t="s">
        <v>1257</v>
      </c>
      <c r="K563" s="15" t="s">
        <v>1253</v>
      </c>
      <c r="L563" s="15" t="s">
        <v>1638</v>
      </c>
      <c r="AS563" s="19" t="s">
        <v>3</v>
      </c>
      <c r="AT563" s="19" t="s">
        <v>327</v>
      </c>
    </row>
    <row r="564" spans="1:46" ht="16.5">
      <c r="A564" s="16">
        <v>264</v>
      </c>
      <c r="B564" s="17">
        <v>563</v>
      </c>
      <c r="C564" s="18" t="s">
        <v>1637</v>
      </c>
      <c r="D564" s="18" t="str">
        <f t="shared" si="32"/>
        <v xml:space="preserve"> MO/IGT, Toscana, Montepeloso (Parker 96)</v>
      </c>
      <c r="E564" s="19" t="s">
        <v>769</v>
      </c>
      <c r="F564" s="20" t="s">
        <v>16</v>
      </c>
      <c r="G564" s="15" t="str">
        <f t="shared" si="30"/>
        <v>CHF 360-450</v>
      </c>
      <c r="H564" s="43">
        <v>0</v>
      </c>
      <c r="J564" s="15" t="s">
        <v>1257</v>
      </c>
      <c r="K564" s="15" t="s">
        <v>1253</v>
      </c>
      <c r="L564" s="15" t="s">
        <v>1499</v>
      </c>
      <c r="AS564" s="19" t="s">
        <v>3</v>
      </c>
      <c r="AT564" s="19" t="s">
        <v>272</v>
      </c>
    </row>
    <row r="565" spans="1:46" ht="16.5">
      <c r="A565" s="16">
        <v>264</v>
      </c>
      <c r="B565" s="17">
        <v>564</v>
      </c>
      <c r="C565" s="18" t="s">
        <v>1639</v>
      </c>
      <c r="D565" s="18" t="str">
        <f t="shared" si="32"/>
        <v xml:space="preserve"> MO/IGT, Toscana, Montepeloso</v>
      </c>
      <c r="E565" s="19" t="s">
        <v>771</v>
      </c>
      <c r="F565" s="20" t="s">
        <v>16</v>
      </c>
      <c r="G565" s="15" t="str">
        <f t="shared" si="30"/>
        <v>CHF 300-500</v>
      </c>
      <c r="H565" s="43">
        <v>0</v>
      </c>
      <c r="J565" s="15" t="s">
        <v>1257</v>
      </c>
      <c r="K565" s="15" t="s">
        <v>1253</v>
      </c>
      <c r="L565" s="15" t="s">
        <v>1499</v>
      </c>
      <c r="AS565" s="19" t="s">
        <v>3</v>
      </c>
      <c r="AT565" s="19" t="s">
        <v>197</v>
      </c>
    </row>
    <row r="566" spans="1:46" ht="16.5">
      <c r="A566" s="16">
        <v>264</v>
      </c>
      <c r="B566" s="17">
        <v>565</v>
      </c>
      <c r="C566" s="18" t="s">
        <v>1639</v>
      </c>
      <c r="D566" s="18" t="str">
        <f t="shared" si="32"/>
        <v xml:space="preserve"> MO/IGT, Toscana, Montepeloso</v>
      </c>
      <c r="E566" s="19" t="s">
        <v>771</v>
      </c>
      <c r="F566" s="20" t="s">
        <v>16</v>
      </c>
      <c r="G566" s="15" t="str">
        <f t="shared" si="30"/>
        <v>CHF 300-500</v>
      </c>
      <c r="H566" s="43">
        <v>0</v>
      </c>
      <c r="J566" s="15" t="s">
        <v>1257</v>
      </c>
      <c r="K566" s="15" t="s">
        <v>1253</v>
      </c>
      <c r="L566" s="15" t="s">
        <v>1499</v>
      </c>
      <c r="AS566" s="19" t="s">
        <v>3</v>
      </c>
      <c r="AT566" s="19" t="s">
        <v>197</v>
      </c>
    </row>
    <row r="567" spans="1:46" ht="16.5">
      <c r="A567" s="16">
        <v>264</v>
      </c>
      <c r="B567" s="17">
        <v>566</v>
      </c>
      <c r="C567" s="18" t="s">
        <v>1639</v>
      </c>
      <c r="D567" s="18" t="str">
        <f t="shared" si="32"/>
        <v xml:space="preserve"> MO/IGT, Toscana, Montepeloso</v>
      </c>
      <c r="E567" s="19" t="s">
        <v>771</v>
      </c>
      <c r="F567" s="20" t="s">
        <v>16</v>
      </c>
      <c r="G567" s="15" t="str">
        <f t="shared" si="30"/>
        <v>CHF 300-500</v>
      </c>
      <c r="H567" s="43">
        <v>0</v>
      </c>
      <c r="J567" s="15" t="s">
        <v>1177</v>
      </c>
      <c r="K567" s="15" t="s">
        <v>1253</v>
      </c>
      <c r="L567" s="15" t="s">
        <v>1641</v>
      </c>
      <c r="AS567" s="19" t="s">
        <v>3</v>
      </c>
      <c r="AT567" s="19" t="s">
        <v>197</v>
      </c>
    </row>
    <row r="568" spans="1:46" ht="16.5">
      <c r="A568" s="16">
        <v>264</v>
      </c>
      <c r="B568" s="17">
        <v>567</v>
      </c>
      <c r="C568" s="18" t="s">
        <v>1640</v>
      </c>
      <c r="D568" s="18" t="str">
        <f t="shared" si="32"/>
        <v xml:space="preserve"> MO/DOC, Toscana, Ceralti</v>
      </c>
      <c r="E568" s="19" t="s">
        <v>773</v>
      </c>
      <c r="F568" s="20" t="s">
        <v>16</v>
      </c>
      <c r="G568" s="15" t="str">
        <f t="shared" si="30"/>
        <v>CHF 200-300</v>
      </c>
      <c r="H568" s="43">
        <v>0</v>
      </c>
      <c r="J568" s="15" t="s">
        <v>1177</v>
      </c>
      <c r="K568" s="15" t="s">
        <v>1178</v>
      </c>
      <c r="L568" s="15" t="s">
        <v>1179</v>
      </c>
      <c r="AS568" s="19" t="s">
        <v>3</v>
      </c>
      <c r="AT568" s="19" t="s">
        <v>318</v>
      </c>
    </row>
    <row r="569" spans="1:46" ht="16.5">
      <c r="A569" s="16">
        <v>264</v>
      </c>
      <c r="B569" s="17">
        <v>568</v>
      </c>
      <c r="C569" s="18" t="s">
        <v>1642</v>
      </c>
      <c r="D569" s="18" t="str">
        <f t="shared" si="32"/>
        <v xml:space="preserve"> MO/DOC, Bolgheri, Tenuta dell’Ornellaia</v>
      </c>
      <c r="E569" s="19" t="s">
        <v>775</v>
      </c>
      <c r="F569" s="20" t="s">
        <v>16</v>
      </c>
      <c r="G569" s="15" t="str">
        <f t="shared" si="30"/>
        <v>CHF 300-450</v>
      </c>
      <c r="H569" s="43">
        <v>0</v>
      </c>
      <c r="J569" s="15" t="s">
        <v>1257</v>
      </c>
      <c r="K569" s="15" t="s">
        <v>1253</v>
      </c>
      <c r="L569" s="15" t="s">
        <v>1446</v>
      </c>
      <c r="AS569" s="19" t="s">
        <v>3</v>
      </c>
      <c r="AT569" s="19" t="s">
        <v>378</v>
      </c>
    </row>
    <row r="570" spans="1:46" ht="16.5">
      <c r="A570" s="16">
        <v>264</v>
      </c>
      <c r="B570" s="17">
        <v>569</v>
      </c>
      <c r="C570" s="18" t="s">
        <v>1447</v>
      </c>
      <c r="D570" s="18" t="str">
        <f t="shared" si="32"/>
        <v xml:space="preserve"> MO/IGT, Toscana, Tenuta di Biserno</v>
      </c>
      <c r="E570" s="19" t="s">
        <v>755</v>
      </c>
      <c r="F570" s="20" t="s">
        <v>16</v>
      </c>
      <c r="G570" s="15" t="str">
        <f t="shared" si="30"/>
        <v>CHF 480-600</v>
      </c>
      <c r="H570" s="43">
        <v>0</v>
      </c>
      <c r="J570" s="15" t="s">
        <v>1257</v>
      </c>
      <c r="K570" s="15" t="s">
        <v>1253</v>
      </c>
      <c r="L570" s="15" t="s">
        <v>1446</v>
      </c>
      <c r="AS570" s="19" t="s">
        <v>3</v>
      </c>
      <c r="AT570" s="19" t="s">
        <v>217</v>
      </c>
    </row>
    <row r="571" spans="1:46" ht="16.5">
      <c r="A571" s="16">
        <v>264</v>
      </c>
      <c r="B571" s="17">
        <v>570</v>
      </c>
      <c r="C571" s="18" t="s">
        <v>1447</v>
      </c>
      <c r="D571" s="18" t="str">
        <f t="shared" si="32"/>
        <v xml:space="preserve"> MO/IGT, Toscana, Tenuta di Biserno</v>
      </c>
      <c r="E571" s="19" t="s">
        <v>755</v>
      </c>
      <c r="F571" s="20" t="s">
        <v>16</v>
      </c>
      <c r="G571" s="15" t="str">
        <f t="shared" si="30"/>
        <v>CHF 480-600</v>
      </c>
      <c r="H571" s="43">
        <v>0</v>
      </c>
      <c r="J571" s="15" t="s">
        <v>1257</v>
      </c>
      <c r="K571" s="15" t="s">
        <v>1253</v>
      </c>
      <c r="L571" s="15" t="s">
        <v>1446</v>
      </c>
      <c r="AS571" s="19" t="s">
        <v>3</v>
      </c>
      <c r="AT571" s="19" t="s">
        <v>217</v>
      </c>
    </row>
    <row r="572" spans="1:46" ht="16.5">
      <c r="A572" s="16">
        <v>264</v>
      </c>
      <c r="B572" s="17">
        <v>571</v>
      </c>
      <c r="C572" s="18" t="s">
        <v>1447</v>
      </c>
      <c r="D572" s="18" t="str">
        <f t="shared" si="32"/>
        <v xml:space="preserve"> MO/IGT, Toscana, Tenuta di Biserno</v>
      </c>
      <c r="E572" s="19" t="s">
        <v>755</v>
      </c>
      <c r="F572" s="20" t="s">
        <v>16</v>
      </c>
      <c r="G572" s="15" t="str">
        <f t="shared" si="30"/>
        <v>CHF 480-600</v>
      </c>
      <c r="H572" s="43">
        <v>0</v>
      </c>
      <c r="J572" s="15" t="s">
        <v>1257</v>
      </c>
      <c r="K572" s="15" t="s">
        <v>1253</v>
      </c>
      <c r="L572" s="15" t="s">
        <v>1440</v>
      </c>
      <c r="AS572" s="19" t="s">
        <v>3</v>
      </c>
      <c r="AT572" s="19" t="s">
        <v>217</v>
      </c>
    </row>
    <row r="573" spans="1:46" ht="16.5">
      <c r="A573" s="16">
        <v>264</v>
      </c>
      <c r="B573" s="17">
        <v>572</v>
      </c>
      <c r="C573" s="18" t="s">
        <v>1643</v>
      </c>
      <c r="D573" s="18" t="str">
        <f t="shared" si="32"/>
        <v xml:space="preserve"> MO/IGT, Toscana, Piero Antinori</v>
      </c>
      <c r="E573" s="19" t="s">
        <v>489</v>
      </c>
      <c r="F573" s="20" t="s">
        <v>16</v>
      </c>
      <c r="G573" s="15" t="str">
        <f t="shared" si="30"/>
        <v>CHF 300-500</v>
      </c>
      <c r="H573" s="43">
        <v>0</v>
      </c>
      <c r="J573" s="15" t="s">
        <v>1462</v>
      </c>
      <c r="K573" s="15" t="s">
        <v>1645</v>
      </c>
      <c r="L573" s="15" t="s">
        <v>1646</v>
      </c>
      <c r="AS573" s="19" t="s">
        <v>3</v>
      </c>
      <c r="AT573" s="19" t="s">
        <v>197</v>
      </c>
    </row>
    <row r="574" spans="1:46" ht="16.5">
      <c r="A574" s="16">
        <v>264</v>
      </c>
      <c r="B574" s="17">
        <v>573</v>
      </c>
      <c r="C574" s="18" t="s">
        <v>1644</v>
      </c>
      <c r="D574" s="18" t="str">
        <f t="shared" si="32"/>
        <v xml:space="preserve"> AC/IGT, Umbrien, Azienda Falesco</v>
      </c>
      <c r="E574" s="19" t="s">
        <v>778</v>
      </c>
      <c r="F574" s="20" t="s">
        <v>16</v>
      </c>
      <c r="G574" s="15" t="str">
        <f t="shared" si="30"/>
        <v>CHF 150-250</v>
      </c>
      <c r="H574" s="43">
        <v>0</v>
      </c>
      <c r="J574" s="15" t="s">
        <v>1257</v>
      </c>
      <c r="K574" s="15" t="s">
        <v>1648</v>
      </c>
      <c r="L574" s="15" t="s">
        <v>1649</v>
      </c>
      <c r="AS574" s="19" t="s">
        <v>3</v>
      </c>
      <c r="AT574" s="19" t="s">
        <v>490</v>
      </c>
    </row>
    <row r="575" spans="1:46" ht="16.5">
      <c r="A575" s="16">
        <v>264</v>
      </c>
      <c r="B575" s="17">
        <v>574</v>
      </c>
      <c r="C575" s="18" t="s">
        <v>1647</v>
      </c>
      <c r="D575" s="18" t="str">
        <f t="shared" si="32"/>
        <v xml:space="preserve"> MO/IGT, Sardinien, Cantina Santadi</v>
      </c>
      <c r="E575" s="19" t="s">
        <v>780</v>
      </c>
      <c r="F575" s="20" t="s">
        <v>16</v>
      </c>
      <c r="G575" s="15" t="str">
        <f t="shared" si="30"/>
        <v>CHF 150-250</v>
      </c>
      <c r="H575" s="43">
        <v>0</v>
      </c>
      <c r="J575" s="15" t="s">
        <v>1317</v>
      </c>
      <c r="K575" s="15" t="s">
        <v>1409</v>
      </c>
      <c r="L575" s="15" t="s">
        <v>1410</v>
      </c>
      <c r="AS575" s="19" t="s">
        <v>3</v>
      </c>
      <c r="AT575" s="19" t="s">
        <v>490</v>
      </c>
    </row>
    <row r="576" spans="1:46" ht="16.5">
      <c r="A576" s="16">
        <v>264</v>
      </c>
      <c r="B576" s="17">
        <v>575</v>
      </c>
      <c r="C576" s="18" t="s">
        <v>1650</v>
      </c>
      <c r="D576" s="18" t="str">
        <f t="shared" si="32"/>
        <v xml:space="preserve"> MO/DOCa, Calonge, Cellers Mas Gil </v>
      </c>
      <c r="E576" s="19" t="s">
        <v>782</v>
      </c>
      <c r="F576" s="20" t="s">
        <v>16</v>
      </c>
      <c r="G576" s="15" t="str">
        <f t="shared" si="30"/>
        <v xml:space="preserve">CHF 150-250 </v>
      </c>
      <c r="H576" s="43">
        <v>0</v>
      </c>
      <c r="J576" s="15" t="s">
        <v>1317</v>
      </c>
      <c r="K576" s="15" t="s">
        <v>1409</v>
      </c>
      <c r="L576" s="15" t="s">
        <v>1410</v>
      </c>
      <c r="AS576" s="19" t="s">
        <v>3</v>
      </c>
      <c r="AT576" s="19" t="s">
        <v>783</v>
      </c>
    </row>
    <row r="577" spans="1:46" ht="16.5">
      <c r="A577" s="16">
        <v>264</v>
      </c>
      <c r="B577" s="17">
        <v>576</v>
      </c>
      <c r="C577" s="18" t="s">
        <v>1650</v>
      </c>
      <c r="D577" s="18" t="str">
        <f t="shared" si="32"/>
        <v xml:space="preserve"> MO/DOCa, Calonge, Cellers Mas Gil </v>
      </c>
      <c r="E577" s="19" t="s">
        <v>782</v>
      </c>
      <c r="F577" s="20" t="s">
        <v>16</v>
      </c>
      <c r="G577" s="15" t="str">
        <f t="shared" si="30"/>
        <v>CHF 150-250</v>
      </c>
      <c r="H577" s="43">
        <v>0</v>
      </c>
      <c r="J577" s="15" t="s">
        <v>1317</v>
      </c>
      <c r="K577" s="15" t="s">
        <v>1409</v>
      </c>
      <c r="L577" s="15" t="s">
        <v>1410</v>
      </c>
      <c r="AS577" s="19" t="s">
        <v>3</v>
      </c>
      <c r="AT577" s="19" t="s">
        <v>490</v>
      </c>
    </row>
    <row r="578" spans="1:46" ht="16.5">
      <c r="A578" s="16">
        <v>264</v>
      </c>
      <c r="B578" s="17">
        <v>577</v>
      </c>
      <c r="C578" s="18" t="s">
        <v>1650</v>
      </c>
      <c r="D578" s="18" t="str">
        <f t="shared" si="32"/>
        <v xml:space="preserve"> MO/DOCa, Calonge, Cellers Mas Gil </v>
      </c>
      <c r="E578" s="19" t="s">
        <v>782</v>
      </c>
      <c r="F578" s="20" t="s">
        <v>16</v>
      </c>
      <c r="G578" s="15" t="str">
        <f t="shared" ref="G578:G641" si="33">AS578&amp;" "&amp;AT578</f>
        <v>CHF 150-250</v>
      </c>
      <c r="H578" s="43">
        <v>0</v>
      </c>
      <c r="J578" s="15" t="s">
        <v>1317</v>
      </c>
      <c r="K578" s="15" t="s">
        <v>1409</v>
      </c>
      <c r="L578" s="15" t="s">
        <v>1410</v>
      </c>
      <c r="AS578" s="19" t="s">
        <v>3</v>
      </c>
      <c r="AT578" s="19" t="s">
        <v>490</v>
      </c>
    </row>
    <row r="579" spans="1:46" ht="16.5">
      <c r="A579" s="16">
        <v>264</v>
      </c>
      <c r="B579" s="17">
        <v>578</v>
      </c>
      <c r="C579" s="18" t="s">
        <v>1650</v>
      </c>
      <c r="D579" s="18" t="str">
        <f t="shared" si="32"/>
        <v xml:space="preserve"> MO/DOCa, Calonge, Cellers Mas Gil </v>
      </c>
      <c r="E579" s="19" t="s">
        <v>782</v>
      </c>
      <c r="F579" s="20" t="s">
        <v>16</v>
      </c>
      <c r="G579" s="15" t="str">
        <f t="shared" si="33"/>
        <v>CHF 150-250</v>
      </c>
      <c r="H579" s="43">
        <v>0</v>
      </c>
      <c r="J579" s="15" t="s">
        <v>1317</v>
      </c>
      <c r="K579" s="15" t="s">
        <v>1409</v>
      </c>
      <c r="L579" s="15" t="s">
        <v>1410</v>
      </c>
      <c r="AS579" s="19" t="s">
        <v>3</v>
      </c>
      <c r="AT579" s="19" t="s">
        <v>490</v>
      </c>
    </row>
    <row r="580" spans="1:46" ht="16.5">
      <c r="A580" s="16">
        <v>264</v>
      </c>
      <c r="B580" s="17">
        <v>579</v>
      </c>
      <c r="C580" s="18" t="s">
        <v>1408</v>
      </c>
      <c r="D580" s="18" t="str">
        <f t="shared" si="32"/>
        <v xml:space="preserve"> MO/DOCa, Calonge, Cellers Mas Gil </v>
      </c>
      <c r="E580" s="19" t="s">
        <v>471</v>
      </c>
      <c r="F580" s="20" t="s">
        <v>16</v>
      </c>
      <c r="G580" s="15" t="str">
        <f t="shared" si="33"/>
        <v>CHF 100-150</v>
      </c>
      <c r="H580" s="43">
        <v>0</v>
      </c>
      <c r="J580" s="15" t="s">
        <v>1317</v>
      </c>
      <c r="K580" s="15" t="s">
        <v>1409</v>
      </c>
      <c r="L580" s="15" t="s">
        <v>1410</v>
      </c>
      <c r="AS580" s="19" t="s">
        <v>3</v>
      </c>
      <c r="AT580" s="19" t="s">
        <v>332</v>
      </c>
    </row>
    <row r="581" spans="1:46" ht="16.5">
      <c r="A581" s="16">
        <v>264</v>
      </c>
      <c r="B581" s="17">
        <v>580</v>
      </c>
      <c r="C581" s="18" t="s">
        <v>1408</v>
      </c>
      <c r="D581" s="18" t="str">
        <f t="shared" si="32"/>
        <v xml:space="preserve"> MO/DOCa, Calonge, Cellers Mas Gil </v>
      </c>
      <c r="E581" s="19" t="s">
        <v>471</v>
      </c>
      <c r="F581" s="20" t="s">
        <v>16</v>
      </c>
      <c r="G581" s="15" t="str">
        <f t="shared" si="33"/>
        <v>CHF 100-150</v>
      </c>
      <c r="H581" s="43">
        <v>0</v>
      </c>
      <c r="J581" s="15" t="s">
        <v>1391</v>
      </c>
      <c r="K581" s="15" t="s">
        <v>1652</v>
      </c>
      <c r="L581" s="15" t="s">
        <v>1653</v>
      </c>
      <c r="AS581" s="19" t="s">
        <v>3</v>
      </c>
      <c r="AT581" s="19" t="s">
        <v>332</v>
      </c>
    </row>
    <row r="582" spans="1:46" ht="16.5">
      <c r="A582" s="16">
        <v>264</v>
      </c>
      <c r="B582" s="17">
        <v>581</v>
      </c>
      <c r="C582" s="18" t="s">
        <v>1651</v>
      </c>
      <c r="D582" s="18" t="str">
        <f t="shared" si="32"/>
        <v xml:space="preserve"> MO/DO, Castilla y Léon, Bodegas Mauro</v>
      </c>
      <c r="E582" s="19" t="s">
        <v>785</v>
      </c>
      <c r="F582" s="20" t="s">
        <v>16</v>
      </c>
      <c r="G582" s="15" t="str">
        <f t="shared" si="33"/>
        <v>CHF 210-300</v>
      </c>
      <c r="H582" s="43">
        <v>0</v>
      </c>
      <c r="J582" s="15" t="s">
        <v>1391</v>
      </c>
      <c r="K582" s="15" t="s">
        <v>1652</v>
      </c>
      <c r="L582" s="15" t="s">
        <v>1653</v>
      </c>
      <c r="AS582" s="19" t="s">
        <v>3</v>
      </c>
      <c r="AT582" s="19" t="s">
        <v>327</v>
      </c>
    </row>
    <row r="583" spans="1:46" ht="16.5">
      <c r="A583" s="16">
        <v>264</v>
      </c>
      <c r="B583" s="17">
        <v>582</v>
      </c>
      <c r="C583" s="18" t="s">
        <v>1651</v>
      </c>
      <c r="D583" s="18" t="str">
        <f t="shared" si="32"/>
        <v xml:space="preserve"> MO/DO, Castilla y Léon, Bodegas Mauro</v>
      </c>
      <c r="E583" s="19" t="s">
        <v>786</v>
      </c>
      <c r="F583" s="20" t="s">
        <v>16</v>
      </c>
      <c r="G583" s="15" t="str">
        <f t="shared" si="33"/>
        <v>CHF 210-300</v>
      </c>
      <c r="H583" s="43">
        <v>0</v>
      </c>
      <c r="J583" s="15" t="s">
        <v>1317</v>
      </c>
      <c r="K583" s="15" t="s">
        <v>1318</v>
      </c>
      <c r="L583" s="15" t="s">
        <v>1655</v>
      </c>
      <c r="AS583" s="19" t="s">
        <v>3</v>
      </c>
      <c r="AT583" s="19" t="s">
        <v>327</v>
      </c>
    </row>
    <row r="584" spans="1:46" ht="16.5">
      <c r="A584" s="16">
        <v>264</v>
      </c>
      <c r="B584" s="17">
        <v>583</v>
      </c>
      <c r="C584" s="18" t="s">
        <v>1654</v>
      </c>
      <c r="D584" s="18" t="str">
        <f t="shared" si="32"/>
        <v xml:space="preserve"> MO/DOCa, Ribera del Duero, Bodegas Aalto</v>
      </c>
      <c r="E584" s="19" t="s">
        <v>52</v>
      </c>
      <c r="F584" s="20" t="s">
        <v>16</v>
      </c>
      <c r="G584" s="15" t="str">
        <f t="shared" si="33"/>
        <v>CHF 450-600</v>
      </c>
      <c r="H584" s="43">
        <v>0</v>
      </c>
      <c r="J584" s="15" t="s">
        <v>1140</v>
      </c>
      <c r="K584" s="15" t="s">
        <v>1524</v>
      </c>
      <c r="L584" s="15" t="s">
        <v>1299</v>
      </c>
      <c r="AS584" s="19" t="s">
        <v>3</v>
      </c>
      <c r="AT584" s="19" t="s">
        <v>104</v>
      </c>
    </row>
    <row r="585" spans="1:46" ht="16.5">
      <c r="A585" s="16">
        <v>264</v>
      </c>
      <c r="B585" s="17">
        <v>584</v>
      </c>
      <c r="C585" s="18" t="s">
        <v>1525</v>
      </c>
      <c r="D585" s="18" t="str">
        <f t="shared" si="32"/>
        <v xml:space="preserve"> AC/MC, Sauternes, 1er grand cru classé </v>
      </c>
      <c r="E585" s="19" t="s">
        <v>788</v>
      </c>
      <c r="F585" s="20" t="s">
        <v>16</v>
      </c>
      <c r="G585" s="15" t="str">
        <f t="shared" si="33"/>
        <v>CHF 900-1200</v>
      </c>
      <c r="H585" s="43">
        <v>0</v>
      </c>
      <c r="J585" s="15" t="s">
        <v>1140</v>
      </c>
      <c r="K585" s="15" t="s">
        <v>1524</v>
      </c>
      <c r="L585" s="15" t="s">
        <v>1299</v>
      </c>
      <c r="AS585" s="19" t="s">
        <v>3</v>
      </c>
      <c r="AT585" s="19" t="s">
        <v>100</v>
      </c>
    </row>
    <row r="586" spans="1:46" ht="16.5">
      <c r="A586" s="16">
        <v>264</v>
      </c>
      <c r="B586" s="17">
        <v>585</v>
      </c>
      <c r="C586" s="18" t="s">
        <v>1525</v>
      </c>
      <c r="D586" s="18" t="str">
        <f t="shared" ref="D586:D602" si="34">J585&amp;","&amp;K585&amp;","&amp;L585</f>
        <v xml:space="preserve"> AC/MC, Sauternes, 1er grand cru classé </v>
      </c>
      <c r="E586" s="19" t="s">
        <v>789</v>
      </c>
      <c r="F586" s="20" t="s">
        <v>16</v>
      </c>
      <c r="G586" s="15" t="str">
        <f t="shared" si="33"/>
        <v>CHF 900-1200</v>
      </c>
      <c r="H586" s="43">
        <v>0</v>
      </c>
      <c r="J586" s="15" t="s">
        <v>1140</v>
      </c>
      <c r="K586" s="15" t="s">
        <v>1153</v>
      </c>
      <c r="L586" s="15" t="s">
        <v>1292</v>
      </c>
      <c r="AS586" s="19" t="s">
        <v>3</v>
      </c>
      <c r="AT586" s="19" t="s">
        <v>100</v>
      </c>
    </row>
    <row r="587" spans="1:46" ht="16.5">
      <c r="A587" s="16">
        <v>264</v>
      </c>
      <c r="B587" s="17">
        <v>586</v>
      </c>
      <c r="C587" s="41" t="s">
        <v>1656</v>
      </c>
      <c r="D587" s="18" t="str">
        <f t="shared" si="34"/>
        <v xml:space="preserve"> AC/MC, St. Estèphe, cru bourgeois</v>
      </c>
      <c r="E587" s="19" t="s">
        <v>791</v>
      </c>
      <c r="F587" s="20" t="s">
        <v>16</v>
      </c>
      <c r="G587" s="15" t="str">
        <f t="shared" si="33"/>
        <v>CHF 150-240</v>
      </c>
      <c r="H587" s="43">
        <v>0</v>
      </c>
      <c r="J587" s="15" t="s">
        <v>1140</v>
      </c>
      <c r="K587" s="15" t="s">
        <v>1144</v>
      </c>
      <c r="L587" s="15" t="s">
        <v>1151</v>
      </c>
      <c r="AS587" s="19" t="s">
        <v>3</v>
      </c>
      <c r="AT587" s="19" t="s">
        <v>510</v>
      </c>
    </row>
    <row r="588" spans="1:46" ht="16.5">
      <c r="A588" s="16">
        <v>264</v>
      </c>
      <c r="B588" s="17">
        <v>587</v>
      </c>
      <c r="C588" s="18" t="s">
        <v>1309</v>
      </c>
      <c r="D588" s="18" t="str">
        <f t="shared" si="34"/>
        <v xml:space="preserve"> AC/MC, Pauillac, 2e grand cru classé</v>
      </c>
      <c r="E588" s="19" t="s">
        <v>601</v>
      </c>
      <c r="F588" s="20" t="s">
        <v>16</v>
      </c>
      <c r="G588" s="15" t="str">
        <f t="shared" si="33"/>
        <v>CHF 480-660</v>
      </c>
      <c r="H588" s="43">
        <v>0</v>
      </c>
      <c r="J588" s="15" t="s">
        <v>1140</v>
      </c>
      <c r="K588" s="15" t="s">
        <v>1144</v>
      </c>
      <c r="L588" s="15" t="s">
        <v>1142</v>
      </c>
      <c r="AS588" s="19" t="s">
        <v>3</v>
      </c>
      <c r="AT588" s="19" t="s">
        <v>291</v>
      </c>
    </row>
    <row r="589" spans="1:46" ht="16.5">
      <c r="A589" s="16">
        <v>264</v>
      </c>
      <c r="B589" s="17">
        <v>588</v>
      </c>
      <c r="C589" s="18" t="s">
        <v>1145</v>
      </c>
      <c r="D589" s="18" t="str">
        <f t="shared" si="34"/>
        <v xml:space="preserve"> AC/MC, Pauillac, 1er grand cru classé</v>
      </c>
      <c r="E589" s="19" t="s">
        <v>792</v>
      </c>
      <c r="F589" s="20" t="s">
        <v>16</v>
      </c>
      <c r="G589" s="15" t="str">
        <f t="shared" si="33"/>
        <v>CHF 3900-5400</v>
      </c>
      <c r="H589" s="43">
        <v>0</v>
      </c>
      <c r="J589" s="15" t="s">
        <v>1140</v>
      </c>
      <c r="K589" s="15" t="s">
        <v>1148</v>
      </c>
      <c r="L589" s="15" t="s">
        <v>1151</v>
      </c>
      <c r="AS589" s="19" t="s">
        <v>3</v>
      </c>
      <c r="AT589" s="19" t="s">
        <v>793</v>
      </c>
    </row>
    <row r="590" spans="1:46" ht="16.5">
      <c r="A590" s="16">
        <v>264</v>
      </c>
      <c r="B590" s="17">
        <v>589</v>
      </c>
      <c r="C590" s="18" t="s">
        <v>1622</v>
      </c>
      <c r="D590" s="18" t="str">
        <f t="shared" si="34"/>
        <v xml:space="preserve"> AC/MC, St. Julien, 2e grand cru classé</v>
      </c>
      <c r="E590" s="19" t="s">
        <v>412</v>
      </c>
      <c r="F590" s="20" t="s">
        <v>16</v>
      </c>
      <c r="G590" s="15" t="str">
        <f t="shared" si="33"/>
        <v>CHF 450-600</v>
      </c>
      <c r="H590" s="43">
        <v>0</v>
      </c>
      <c r="J590" s="15" t="s">
        <v>1140</v>
      </c>
      <c r="K590" s="15" t="s">
        <v>1148</v>
      </c>
      <c r="L590" s="15" t="s">
        <v>1151</v>
      </c>
      <c r="AS590" s="19" t="s">
        <v>3</v>
      </c>
      <c r="AT590" s="19" t="s">
        <v>104</v>
      </c>
    </row>
    <row r="591" spans="1:46" ht="16.5">
      <c r="A591" s="16">
        <v>264</v>
      </c>
      <c r="B591" s="17">
        <v>590</v>
      </c>
      <c r="C591" s="18" t="s">
        <v>1622</v>
      </c>
      <c r="D591" s="18" t="str">
        <f t="shared" si="34"/>
        <v xml:space="preserve"> AC/MC, St. Julien, 2e grand cru classé</v>
      </c>
      <c r="E591" s="19" t="s">
        <v>412</v>
      </c>
      <c r="F591" s="20" t="s">
        <v>16</v>
      </c>
      <c r="G591" s="15" t="str">
        <f t="shared" si="33"/>
        <v>CHF 450-600</v>
      </c>
      <c r="H591" s="43">
        <v>0</v>
      </c>
      <c r="J591" s="15" t="s">
        <v>1140</v>
      </c>
      <c r="K591" s="15" t="s">
        <v>1148</v>
      </c>
      <c r="L591" s="15" t="s">
        <v>1151</v>
      </c>
      <c r="AS591" s="19" t="s">
        <v>3</v>
      </c>
      <c r="AT591" s="19" t="s">
        <v>104</v>
      </c>
    </row>
    <row r="592" spans="1:46" ht="16.5">
      <c r="A592" s="16">
        <v>264</v>
      </c>
      <c r="B592" s="17">
        <v>591</v>
      </c>
      <c r="C592" s="18" t="s">
        <v>1622</v>
      </c>
      <c r="D592" s="18" t="str">
        <f t="shared" si="34"/>
        <v xml:space="preserve"> AC/MC, St. Julien, 2e grand cru classé</v>
      </c>
      <c r="E592" s="19" t="s">
        <v>412</v>
      </c>
      <c r="F592" s="20" t="s">
        <v>16</v>
      </c>
      <c r="G592" s="15" t="str">
        <f t="shared" si="33"/>
        <v>CHF 450-600</v>
      </c>
      <c r="H592" s="43">
        <v>0</v>
      </c>
      <c r="J592" s="15" t="s">
        <v>1140</v>
      </c>
      <c r="K592" s="15" t="s">
        <v>1155</v>
      </c>
      <c r="L592" s="15" t="s">
        <v>1156</v>
      </c>
      <c r="AS592" s="19" t="s">
        <v>3</v>
      </c>
      <c r="AT592" s="19" t="s">
        <v>104</v>
      </c>
    </row>
    <row r="593" spans="1:46" ht="16.5">
      <c r="A593" s="16">
        <v>264</v>
      </c>
      <c r="B593" s="17">
        <v>592</v>
      </c>
      <c r="C593" s="18" t="s">
        <v>1624</v>
      </c>
      <c r="D593" s="18" t="str">
        <f t="shared" si="34"/>
        <v xml:space="preserve"> AC/MC, Pessac Léognan, cru classé</v>
      </c>
      <c r="E593" s="19" t="s">
        <v>412</v>
      </c>
      <c r="F593" s="20" t="s">
        <v>16</v>
      </c>
      <c r="G593" s="15" t="str">
        <f t="shared" si="33"/>
        <v>CHF 540-720</v>
      </c>
      <c r="H593" s="43">
        <v>0</v>
      </c>
      <c r="J593" s="15" t="s">
        <v>1140</v>
      </c>
      <c r="K593" s="15" t="s">
        <v>1155</v>
      </c>
      <c r="L593" s="15" t="s">
        <v>1156</v>
      </c>
      <c r="AS593" s="19" t="s">
        <v>3</v>
      </c>
      <c r="AT593" s="19" t="s">
        <v>188</v>
      </c>
    </row>
    <row r="594" spans="1:46" ht="16.5">
      <c r="A594" s="16">
        <v>264</v>
      </c>
      <c r="B594" s="17">
        <v>593</v>
      </c>
      <c r="C594" s="18" t="s">
        <v>1624</v>
      </c>
      <c r="D594" s="18" t="str">
        <f t="shared" si="34"/>
        <v xml:space="preserve"> AC/MC, Pessac Léognan, cru classé</v>
      </c>
      <c r="E594" s="19" t="s">
        <v>412</v>
      </c>
      <c r="F594" s="20" t="s">
        <v>16</v>
      </c>
      <c r="G594" s="15" t="str">
        <f t="shared" si="33"/>
        <v>CHF 540-720</v>
      </c>
      <c r="H594" s="43">
        <v>0</v>
      </c>
      <c r="J594" s="15" t="s">
        <v>1140</v>
      </c>
      <c r="K594" s="15" t="s">
        <v>1155</v>
      </c>
      <c r="L594" s="15" t="s">
        <v>1156</v>
      </c>
      <c r="AS594" s="19" t="s">
        <v>3</v>
      </c>
      <c r="AT594" s="19" t="s">
        <v>188</v>
      </c>
    </row>
    <row r="595" spans="1:46" ht="16.5">
      <c r="A595" s="16">
        <v>264</v>
      </c>
      <c r="B595" s="17">
        <v>594</v>
      </c>
      <c r="C595" s="18" t="s">
        <v>1624</v>
      </c>
      <c r="D595" s="18" t="str">
        <f t="shared" si="34"/>
        <v xml:space="preserve"> AC/MC, Pessac Léognan, cru classé</v>
      </c>
      <c r="E595" s="19" t="s">
        <v>412</v>
      </c>
      <c r="F595" s="20" t="s">
        <v>16</v>
      </c>
      <c r="G595" s="15" t="str">
        <f t="shared" si="33"/>
        <v>CHF 540-720</v>
      </c>
      <c r="H595" s="43">
        <v>0</v>
      </c>
      <c r="J595" s="15" t="s">
        <v>1140</v>
      </c>
      <c r="K595" s="15" t="s">
        <v>1159</v>
      </c>
      <c r="L595" s="15" t="s">
        <v>1162</v>
      </c>
      <c r="AS595" s="19" t="s">
        <v>3</v>
      </c>
      <c r="AT595" s="19" t="s">
        <v>188</v>
      </c>
    </row>
    <row r="596" spans="1:46" ht="16.5">
      <c r="A596" s="16">
        <v>264</v>
      </c>
      <c r="B596" s="17">
        <v>595</v>
      </c>
      <c r="C596" s="18" t="s">
        <v>1657</v>
      </c>
      <c r="D596" s="18" t="str">
        <f t="shared" si="34"/>
        <v xml:space="preserve"> AC/MC, St. Emilion, grand cru classé </v>
      </c>
      <c r="E596" s="19" t="s">
        <v>412</v>
      </c>
      <c r="F596" s="20" t="s">
        <v>16</v>
      </c>
      <c r="G596" s="15" t="str">
        <f t="shared" si="33"/>
        <v>CHF 540-720</v>
      </c>
      <c r="H596" s="43">
        <v>0</v>
      </c>
      <c r="J596" s="15" t="s">
        <v>1140</v>
      </c>
      <c r="K596" s="15" t="s">
        <v>1159</v>
      </c>
      <c r="L596" s="15" t="s">
        <v>1160</v>
      </c>
      <c r="AS596" s="19" t="s">
        <v>3</v>
      </c>
      <c r="AT596" s="19" t="s">
        <v>188</v>
      </c>
    </row>
    <row r="597" spans="1:46" ht="16.5">
      <c r="A597" s="16">
        <v>264</v>
      </c>
      <c r="B597" s="17">
        <v>596</v>
      </c>
      <c r="C597" s="18" t="s">
        <v>1628</v>
      </c>
      <c r="D597" s="18" t="str">
        <f t="shared" si="34"/>
        <v xml:space="preserve"> AC/MC, St. Emilion, 1er grand cru classé (B)</v>
      </c>
      <c r="E597" s="19" t="s">
        <v>795</v>
      </c>
      <c r="F597" s="20" t="s">
        <v>2</v>
      </c>
      <c r="G597" s="15" t="str">
        <f t="shared" si="33"/>
        <v>CHF 960-1200</v>
      </c>
      <c r="H597" s="43">
        <v>0</v>
      </c>
      <c r="J597" s="15" t="s">
        <v>1140</v>
      </c>
      <c r="K597" s="15" t="s">
        <v>1159</v>
      </c>
      <c r="L597" s="15" t="s">
        <v>1162</v>
      </c>
      <c r="AS597" s="19" t="s">
        <v>3</v>
      </c>
      <c r="AT597" s="19" t="s">
        <v>268</v>
      </c>
    </row>
    <row r="598" spans="1:46" ht="16.5">
      <c r="A598" s="16">
        <v>264</v>
      </c>
      <c r="B598" s="17">
        <v>597</v>
      </c>
      <c r="C598" s="18" t="s">
        <v>1658</v>
      </c>
      <c r="D598" s="18" t="str">
        <f t="shared" si="34"/>
        <v xml:space="preserve"> AC/MC, St. Emilion, grand cru classé </v>
      </c>
      <c r="E598" s="19" t="s">
        <v>797</v>
      </c>
      <c r="F598" s="20" t="s">
        <v>16</v>
      </c>
      <c r="G598" s="15" t="str">
        <f t="shared" si="33"/>
        <v>CHF 450-600</v>
      </c>
      <c r="H598" s="43">
        <v>0</v>
      </c>
      <c r="J598" s="15" t="s">
        <v>1140</v>
      </c>
      <c r="K598" s="15" t="s">
        <v>1524</v>
      </c>
      <c r="L598" s="15" t="s">
        <v>1299</v>
      </c>
      <c r="AS598" s="19" t="s">
        <v>3</v>
      </c>
      <c r="AT598" s="19" t="s">
        <v>104</v>
      </c>
    </row>
    <row r="599" spans="1:46" ht="16.5">
      <c r="A599" s="16">
        <v>264</v>
      </c>
      <c r="B599" s="17">
        <v>598</v>
      </c>
      <c r="C599" s="18" t="s">
        <v>1525</v>
      </c>
      <c r="D599" s="18" t="str">
        <f t="shared" si="34"/>
        <v xml:space="preserve"> AC/MC, Sauternes, 1er grand cru classé </v>
      </c>
      <c r="E599" s="19" t="s">
        <v>798</v>
      </c>
      <c r="F599" s="20" t="s">
        <v>16</v>
      </c>
      <c r="G599" s="15" t="str">
        <f t="shared" si="33"/>
        <v>CHF 1200-1560</v>
      </c>
      <c r="H599" s="43">
        <v>0</v>
      </c>
      <c r="J599" s="15" t="s">
        <v>1140</v>
      </c>
      <c r="K599" s="15" t="s">
        <v>1524</v>
      </c>
      <c r="L599" s="15" t="s">
        <v>1299</v>
      </c>
      <c r="AS599" s="19" t="s">
        <v>3</v>
      </c>
      <c r="AT599" s="19" t="s">
        <v>440</v>
      </c>
    </row>
    <row r="600" spans="1:46" ht="16.5">
      <c r="A600" s="16">
        <v>264</v>
      </c>
      <c r="B600" s="17">
        <v>599</v>
      </c>
      <c r="C600" s="18" t="s">
        <v>1525</v>
      </c>
      <c r="D600" s="18" t="str">
        <f t="shared" si="34"/>
        <v xml:space="preserve"> AC/MC, Sauternes, 1er grand cru classé </v>
      </c>
      <c r="E600" s="19" t="s">
        <v>799</v>
      </c>
      <c r="F600" s="20" t="s">
        <v>16</v>
      </c>
      <c r="G600" s="15" t="str">
        <f t="shared" si="33"/>
        <v>CHF 1500-2100</v>
      </c>
      <c r="H600" s="43">
        <v>0</v>
      </c>
      <c r="J600" s="15" t="s">
        <v>1140</v>
      </c>
      <c r="K600" s="15" t="s">
        <v>1524</v>
      </c>
      <c r="L600" s="15" t="s">
        <v>1299</v>
      </c>
      <c r="AS600" s="19" t="s">
        <v>3</v>
      </c>
      <c r="AT600" s="19" t="s">
        <v>70</v>
      </c>
    </row>
    <row r="601" spans="1:46" ht="16.5">
      <c r="A601" s="16">
        <v>264</v>
      </c>
      <c r="B601" s="17">
        <v>600</v>
      </c>
      <c r="C601" s="18" t="s">
        <v>1525</v>
      </c>
      <c r="D601" s="18" t="str">
        <f t="shared" si="34"/>
        <v xml:space="preserve"> AC/MC, Sauternes, 1er grand cru classé </v>
      </c>
      <c r="E601" s="19" t="s">
        <v>799</v>
      </c>
      <c r="F601" s="20" t="s">
        <v>16</v>
      </c>
      <c r="G601" s="15" t="str">
        <f t="shared" si="33"/>
        <v>CHF 1500-2100</v>
      </c>
      <c r="H601" s="43">
        <v>0</v>
      </c>
      <c r="J601" s="15" t="s">
        <v>1140</v>
      </c>
      <c r="K601" s="15" t="s">
        <v>1524</v>
      </c>
      <c r="L601" s="15" t="s">
        <v>1299</v>
      </c>
      <c r="AS601" s="19" t="s">
        <v>3</v>
      </c>
      <c r="AT601" s="19" t="s">
        <v>70</v>
      </c>
    </row>
    <row r="602" spans="1:46" ht="16.5">
      <c r="A602" s="16">
        <v>264</v>
      </c>
      <c r="B602" s="17">
        <v>601</v>
      </c>
      <c r="C602" s="18" t="s">
        <v>1525</v>
      </c>
      <c r="D602" s="18" t="str">
        <f t="shared" si="34"/>
        <v xml:space="preserve"> AC/MC, Sauternes, 1er grand cru classé </v>
      </c>
      <c r="E602" s="19" t="s">
        <v>459</v>
      </c>
      <c r="F602" s="20" t="s">
        <v>16</v>
      </c>
      <c r="G602" s="15" t="str">
        <f t="shared" si="33"/>
        <v>CHF 1500-2100</v>
      </c>
      <c r="H602" s="43">
        <v>0</v>
      </c>
      <c r="J602" s="15" t="s">
        <v>1480</v>
      </c>
      <c r="K602" s="15" t="s">
        <v>1659</v>
      </c>
      <c r="L602" s="15" t="s">
        <v>1660</v>
      </c>
      <c r="AS602" s="19" t="s">
        <v>3</v>
      </c>
      <c r="AT602" s="19" t="s">
        <v>70</v>
      </c>
    </row>
    <row r="603" spans="1:46" ht="16.5">
      <c r="A603" s="16">
        <v>264</v>
      </c>
      <c r="B603" s="17">
        <v>602</v>
      </c>
      <c r="C603" s="18" t="s">
        <v>1862</v>
      </c>
      <c r="D603" s="18" t="s">
        <v>1865</v>
      </c>
      <c r="E603" s="19" t="s">
        <v>801</v>
      </c>
      <c r="F603" s="20" t="s">
        <v>16</v>
      </c>
      <c r="G603" s="15" t="str">
        <f t="shared" si="33"/>
        <v>CHF 180-300</v>
      </c>
      <c r="H603" s="43">
        <v>0</v>
      </c>
      <c r="J603" s="15" t="s">
        <v>1480</v>
      </c>
      <c r="K603" s="15" t="s">
        <v>1660</v>
      </c>
      <c r="AS603" s="19" t="s">
        <v>3</v>
      </c>
      <c r="AT603" s="19" t="s">
        <v>397</v>
      </c>
    </row>
    <row r="604" spans="1:46" ht="16.5">
      <c r="A604" s="16">
        <v>264</v>
      </c>
      <c r="B604" s="17">
        <v>603</v>
      </c>
      <c r="C604" s="18" t="s">
        <v>1863</v>
      </c>
      <c r="D604" s="18" t="s">
        <v>1866</v>
      </c>
      <c r="E604" s="19" t="s">
        <v>801</v>
      </c>
      <c r="F604" s="20" t="s">
        <v>16</v>
      </c>
      <c r="G604" s="15" t="str">
        <f t="shared" si="33"/>
        <v>CHF 250-400</v>
      </c>
      <c r="H604" s="43">
        <v>0</v>
      </c>
      <c r="J604" s="15" t="s">
        <v>1480</v>
      </c>
      <c r="K604" s="15" t="s">
        <v>1661</v>
      </c>
      <c r="AS604" s="19" t="s">
        <v>3</v>
      </c>
      <c r="AT604" s="19" t="s">
        <v>431</v>
      </c>
    </row>
    <row r="605" spans="1:46" ht="16.5">
      <c r="A605" s="16">
        <v>264</v>
      </c>
      <c r="B605" s="17">
        <v>604</v>
      </c>
      <c r="C605" s="18" t="s">
        <v>1864</v>
      </c>
      <c r="D605" s="18" t="s">
        <v>1867</v>
      </c>
      <c r="E605" s="19" t="s">
        <v>803</v>
      </c>
      <c r="F605" s="20" t="s">
        <v>16</v>
      </c>
      <c r="G605" s="15" t="str">
        <f t="shared" si="33"/>
        <v>CHF 150-250</v>
      </c>
      <c r="H605" s="43">
        <v>0</v>
      </c>
      <c r="J605" s="15" t="s">
        <v>1564</v>
      </c>
      <c r="K605" s="15" t="s">
        <v>1185</v>
      </c>
      <c r="L605" s="15" t="s">
        <v>1480</v>
      </c>
      <c r="M605" s="15" t="s">
        <v>1566</v>
      </c>
      <c r="AS605" s="19" t="s">
        <v>3</v>
      </c>
      <c r="AT605" s="19" t="s">
        <v>490</v>
      </c>
    </row>
    <row r="606" spans="1:46" ht="16.5">
      <c r="A606" s="16">
        <v>264</v>
      </c>
      <c r="B606" s="17">
        <v>605</v>
      </c>
      <c r="C606" s="18" t="s">
        <v>1857</v>
      </c>
      <c r="D606" s="18" t="str">
        <f>K605&amp;","&amp;L605&amp;","&amp;M605</f>
        <v xml:space="preserve"> AC/MO, Champagne, Maison Krug</v>
      </c>
      <c r="E606" s="19" t="s">
        <v>1096</v>
      </c>
      <c r="F606" s="20" t="s">
        <v>16</v>
      </c>
      <c r="G606" s="15" t="str">
        <f t="shared" si="33"/>
        <v>CHF 400-800</v>
      </c>
      <c r="H606" s="43">
        <v>0</v>
      </c>
      <c r="J606" s="15" t="s">
        <v>1186</v>
      </c>
      <c r="K606" s="15" t="s">
        <v>1193</v>
      </c>
      <c r="L606" s="15" t="s">
        <v>1662</v>
      </c>
      <c r="AS606" s="19" t="s">
        <v>3</v>
      </c>
      <c r="AT606" s="19" t="s">
        <v>804</v>
      </c>
    </row>
    <row r="607" spans="1:46" ht="16.5">
      <c r="A607" s="16">
        <v>264</v>
      </c>
      <c r="B607" s="17">
        <v>606</v>
      </c>
      <c r="C607" s="18" t="s">
        <v>1868</v>
      </c>
      <c r="D607" s="18" t="s">
        <v>1869</v>
      </c>
      <c r="E607" s="19" t="s">
        <v>805</v>
      </c>
      <c r="F607" s="20" t="s">
        <v>16</v>
      </c>
      <c r="G607" s="15" t="str">
        <f t="shared" si="33"/>
        <v>CHF 60-150</v>
      </c>
      <c r="H607" s="43">
        <v>0</v>
      </c>
      <c r="J607" s="15" t="s">
        <v>1140</v>
      </c>
      <c r="K607" s="15" t="s">
        <v>1524</v>
      </c>
      <c r="L607" s="15" t="s">
        <v>1664</v>
      </c>
      <c r="AS607" s="19" t="s">
        <v>3</v>
      </c>
      <c r="AT607" s="19" t="s">
        <v>806</v>
      </c>
    </row>
    <row r="608" spans="1:46" ht="16.5">
      <c r="A608" s="16">
        <v>264</v>
      </c>
      <c r="B608" s="17">
        <v>607</v>
      </c>
      <c r="C608" s="18" t="s">
        <v>1663</v>
      </c>
      <c r="D608" s="18" t="str">
        <f>J607&amp;","&amp;K607&amp;","&amp;L607</f>
        <v xml:space="preserve"> AC/MC, Sauternes, Bordeaux Supérieur</v>
      </c>
      <c r="E608" s="19" t="s">
        <v>477</v>
      </c>
      <c r="F608" s="20" t="s">
        <v>16</v>
      </c>
      <c r="G608" s="15" t="str">
        <f t="shared" si="33"/>
        <v>CHF 150-250</v>
      </c>
      <c r="H608" s="43">
        <v>0</v>
      </c>
      <c r="J608" s="15" t="s">
        <v>1177</v>
      </c>
      <c r="K608" s="15" t="s">
        <v>1666</v>
      </c>
      <c r="L608" s="15" t="s">
        <v>1667</v>
      </c>
      <c r="AS608" s="19" t="s">
        <v>3</v>
      </c>
      <c r="AT608" s="19" t="s">
        <v>490</v>
      </c>
    </row>
    <row r="609" spans="1:46" ht="16.5">
      <c r="A609" s="16">
        <v>264</v>
      </c>
      <c r="B609" s="17">
        <v>608</v>
      </c>
      <c r="C609" s="18" t="s">
        <v>1665</v>
      </c>
      <c r="D609" s="18" t="str">
        <f>J608&amp;","&amp;K608&amp;","&amp;L608</f>
        <v xml:space="preserve"> MO/DOC, Langhe, Angelo Gaja</v>
      </c>
      <c r="E609" s="19" t="s">
        <v>809</v>
      </c>
      <c r="F609" s="20" t="s">
        <v>16</v>
      </c>
      <c r="G609" s="15" t="str">
        <f t="shared" si="33"/>
        <v>CHF 180-350</v>
      </c>
      <c r="H609" s="43">
        <v>0</v>
      </c>
      <c r="J609" s="15" t="s">
        <v>1140</v>
      </c>
      <c r="K609" s="15" t="s">
        <v>1669</v>
      </c>
      <c r="L609" s="15" t="s">
        <v>1670</v>
      </c>
      <c r="AS609" s="19" t="s">
        <v>3</v>
      </c>
      <c r="AT609" s="19" t="s">
        <v>810</v>
      </c>
    </row>
    <row r="610" spans="1:46" ht="16.5">
      <c r="A610" s="16">
        <v>264</v>
      </c>
      <c r="B610" s="17">
        <v>609</v>
      </c>
      <c r="C610" s="18" t="s">
        <v>1668</v>
      </c>
      <c r="D610" s="18" t="str">
        <f>J609&amp;","&amp;K609&amp;","&amp;L609</f>
        <v xml:space="preserve"> AC/MC, Bordeaux, Maison Sichel </v>
      </c>
      <c r="E610" s="19" t="s">
        <v>55</v>
      </c>
      <c r="F610" s="20" t="s">
        <v>16</v>
      </c>
      <c r="G610" s="15" t="str">
        <f t="shared" si="33"/>
        <v>CHF 120-150</v>
      </c>
      <c r="H610" s="43">
        <v>0</v>
      </c>
      <c r="J610" s="15" t="s">
        <v>1671</v>
      </c>
      <c r="K610" s="15" t="s">
        <v>1511</v>
      </c>
      <c r="L610" s="15" t="s">
        <v>1672</v>
      </c>
      <c r="AS610" s="19" t="s">
        <v>3</v>
      </c>
      <c r="AT610" s="19" t="s">
        <v>812</v>
      </c>
    </row>
    <row r="611" spans="1:46" ht="16.5">
      <c r="A611" s="16">
        <v>264</v>
      </c>
      <c r="B611" s="17">
        <v>610</v>
      </c>
      <c r="C611" s="29" t="s">
        <v>1870</v>
      </c>
      <c r="D611" s="18" t="s">
        <v>1894</v>
      </c>
      <c r="E611" s="19" t="s">
        <v>814</v>
      </c>
      <c r="F611" s="20" t="s">
        <v>2</v>
      </c>
      <c r="G611" s="15" t="str">
        <f t="shared" si="33"/>
        <v>CHF 180-360</v>
      </c>
      <c r="H611" s="43">
        <v>0</v>
      </c>
      <c r="J611" s="15" t="s">
        <v>1140</v>
      </c>
      <c r="K611" s="15" t="s">
        <v>1144</v>
      </c>
      <c r="L611" s="15" t="s">
        <v>1142</v>
      </c>
      <c r="AS611" s="19" t="s">
        <v>3</v>
      </c>
      <c r="AT611" s="19" t="s">
        <v>815</v>
      </c>
    </row>
    <row r="612" spans="1:46" ht="16.5">
      <c r="A612" s="16">
        <v>264</v>
      </c>
      <c r="B612" s="17">
        <v>611</v>
      </c>
      <c r="C612" s="18" t="s">
        <v>1146</v>
      </c>
      <c r="D612" s="18" t="str">
        <f t="shared" ref="D612:D625" si="35">J611&amp;","&amp;K611&amp;","&amp;L611</f>
        <v xml:space="preserve"> AC/MC, Pauillac, 1er grand cru classé</v>
      </c>
      <c r="E612" s="19" t="s">
        <v>816</v>
      </c>
      <c r="F612" s="20" t="s">
        <v>16</v>
      </c>
      <c r="G612" s="15" t="str">
        <f t="shared" si="33"/>
        <v>CHF 1400-1800</v>
      </c>
      <c r="H612" s="43">
        <v>0</v>
      </c>
      <c r="J612" s="15" t="s">
        <v>1140</v>
      </c>
      <c r="K612" s="15" t="s">
        <v>1144</v>
      </c>
      <c r="L612" s="15" t="s">
        <v>1142</v>
      </c>
      <c r="AS612" s="19" t="s">
        <v>3</v>
      </c>
      <c r="AT612" s="19" t="s">
        <v>231</v>
      </c>
    </row>
    <row r="613" spans="1:46" ht="16.5">
      <c r="A613" s="16">
        <v>264</v>
      </c>
      <c r="B613" s="17">
        <v>612</v>
      </c>
      <c r="C613" s="18" t="s">
        <v>1146</v>
      </c>
      <c r="D613" s="18" t="str">
        <f t="shared" si="35"/>
        <v xml:space="preserve"> AC/MC, Pauillac, 1er grand cru classé</v>
      </c>
      <c r="E613" s="19" t="s">
        <v>817</v>
      </c>
      <c r="F613" s="20" t="s">
        <v>16</v>
      </c>
      <c r="G613" s="15" t="str">
        <f t="shared" si="33"/>
        <v>CHF 800-2000</v>
      </c>
      <c r="H613" s="43">
        <v>0</v>
      </c>
      <c r="J613" s="15" t="s">
        <v>1140</v>
      </c>
      <c r="K613" s="15" t="s">
        <v>1144</v>
      </c>
      <c r="L613" s="15" t="s">
        <v>1142</v>
      </c>
      <c r="AS613" s="19" t="s">
        <v>3</v>
      </c>
      <c r="AT613" s="19" t="s">
        <v>818</v>
      </c>
    </row>
    <row r="614" spans="1:46" ht="16.5">
      <c r="A614" s="16">
        <v>264</v>
      </c>
      <c r="B614" s="17">
        <v>613</v>
      </c>
      <c r="C614" s="18" t="s">
        <v>1145</v>
      </c>
      <c r="D614" s="18" t="str">
        <f t="shared" si="35"/>
        <v xml:space="preserve"> AC/MC, Pauillac, 1er grand cru classé</v>
      </c>
      <c r="E614" s="19" t="s">
        <v>1098</v>
      </c>
      <c r="F614" s="20" t="s">
        <v>16</v>
      </c>
      <c r="G614" s="15" t="str">
        <f t="shared" si="33"/>
        <v>CHF 500-800</v>
      </c>
      <c r="H614" s="43">
        <v>0</v>
      </c>
      <c r="J614" s="15" t="s">
        <v>1140</v>
      </c>
      <c r="K614" s="15" t="s">
        <v>1144</v>
      </c>
      <c r="L614" s="15" t="s">
        <v>1151</v>
      </c>
      <c r="AS614" s="19" t="s">
        <v>3</v>
      </c>
      <c r="AT614" s="19" t="s">
        <v>475</v>
      </c>
    </row>
    <row r="615" spans="1:46" ht="16.5">
      <c r="A615" s="16">
        <v>264</v>
      </c>
      <c r="B615" s="17">
        <v>614</v>
      </c>
      <c r="C615" s="18" t="s">
        <v>1370</v>
      </c>
      <c r="D615" s="18" t="str">
        <f t="shared" si="35"/>
        <v xml:space="preserve"> AC/MC, Pauillac, 2e grand cru classé</v>
      </c>
      <c r="E615" s="19" t="s">
        <v>819</v>
      </c>
      <c r="F615" s="20" t="s">
        <v>16</v>
      </c>
      <c r="G615" s="15" t="str">
        <f t="shared" si="33"/>
        <v>CHF 350-500</v>
      </c>
      <c r="H615" s="43">
        <v>0</v>
      </c>
      <c r="J615" s="15" t="s">
        <v>1140</v>
      </c>
      <c r="K615" s="15" t="s">
        <v>1159</v>
      </c>
      <c r="L615" s="15" t="s">
        <v>1162</v>
      </c>
      <c r="AS615" s="19" t="s">
        <v>3</v>
      </c>
      <c r="AT615" s="19" t="s">
        <v>85</v>
      </c>
    </row>
    <row r="616" spans="1:46" ht="16.5">
      <c r="A616" s="16">
        <v>264</v>
      </c>
      <c r="B616" s="17">
        <v>615</v>
      </c>
      <c r="C616" s="18" t="s">
        <v>1658</v>
      </c>
      <c r="D616" s="18" t="str">
        <f t="shared" si="35"/>
        <v xml:space="preserve"> AC/MC, St. Emilion, grand cru classé </v>
      </c>
      <c r="E616" s="19" t="s">
        <v>820</v>
      </c>
      <c r="F616" s="20" t="s">
        <v>16</v>
      </c>
      <c r="G616" s="15" t="str">
        <f t="shared" si="33"/>
        <v>CHF 300-400</v>
      </c>
      <c r="H616" s="43">
        <v>0</v>
      </c>
      <c r="J616" s="15" t="s">
        <v>1140</v>
      </c>
      <c r="K616" s="15" t="s">
        <v>1159</v>
      </c>
      <c r="L616" s="15" t="s">
        <v>1285</v>
      </c>
      <c r="AS616" s="19" t="s">
        <v>3</v>
      </c>
      <c r="AT616" s="19" t="s">
        <v>87</v>
      </c>
    </row>
    <row r="617" spans="1:46" ht="16.5">
      <c r="A617" s="16">
        <v>264</v>
      </c>
      <c r="B617" s="17">
        <v>616</v>
      </c>
      <c r="C617" s="18" t="s">
        <v>1284</v>
      </c>
      <c r="D617" s="18" t="str">
        <f t="shared" si="35"/>
        <v xml:space="preserve"> AC/MC, St. Emilion, grand cru classé</v>
      </c>
      <c r="E617" s="19" t="s">
        <v>80</v>
      </c>
      <c r="F617" s="20" t="s">
        <v>16</v>
      </c>
      <c r="G617" s="15" t="str">
        <f t="shared" si="33"/>
        <v>CHF 120-200</v>
      </c>
      <c r="H617" s="43">
        <v>0</v>
      </c>
      <c r="J617" s="15" t="s">
        <v>1455</v>
      </c>
      <c r="K617" s="15" t="s">
        <v>1459</v>
      </c>
      <c r="L617" s="15" t="s">
        <v>1674</v>
      </c>
      <c r="AS617" s="19" t="s">
        <v>3</v>
      </c>
      <c r="AT617" s="19" t="s">
        <v>111</v>
      </c>
    </row>
    <row r="618" spans="1:46" ht="16.5">
      <c r="A618" s="16">
        <v>264</v>
      </c>
      <c r="B618" s="17">
        <v>617</v>
      </c>
      <c r="C618" s="18" t="s">
        <v>1673</v>
      </c>
      <c r="D618" s="18" t="str">
        <f t="shared" si="35"/>
        <v xml:space="preserve"> MO/DOCG, Piemonte, Massolino</v>
      </c>
      <c r="E618" s="19" t="s">
        <v>412</v>
      </c>
      <c r="F618" s="20" t="s">
        <v>16</v>
      </c>
      <c r="G618" s="15" t="str">
        <f t="shared" si="33"/>
        <v>CHF 210-300</v>
      </c>
      <c r="H618" s="43">
        <v>0</v>
      </c>
      <c r="J618" s="15" t="s">
        <v>1455</v>
      </c>
      <c r="K618" s="15" t="s">
        <v>1459</v>
      </c>
      <c r="L618" s="15" t="s">
        <v>1674</v>
      </c>
      <c r="AS618" s="19" t="s">
        <v>3</v>
      </c>
      <c r="AT618" s="19" t="s">
        <v>327</v>
      </c>
    </row>
    <row r="619" spans="1:46" ht="16.5">
      <c r="A619" s="16">
        <v>264</v>
      </c>
      <c r="B619" s="17">
        <v>618</v>
      </c>
      <c r="C619" s="18" t="s">
        <v>1673</v>
      </c>
      <c r="D619" s="18" t="str">
        <f t="shared" si="35"/>
        <v xml:space="preserve"> MO/DOCG, Piemonte, Massolino</v>
      </c>
      <c r="E619" s="19" t="s">
        <v>73</v>
      </c>
      <c r="F619" s="20" t="s">
        <v>16</v>
      </c>
      <c r="G619" s="15" t="str">
        <f t="shared" si="33"/>
        <v>CHF 40-60</v>
      </c>
      <c r="H619" s="43">
        <v>0</v>
      </c>
      <c r="J619" s="15" t="s">
        <v>1455</v>
      </c>
      <c r="K619" s="15" t="s">
        <v>1459</v>
      </c>
      <c r="L619" s="15" t="s">
        <v>1676</v>
      </c>
      <c r="AS619" s="19" t="s">
        <v>3</v>
      </c>
      <c r="AT619" s="19" t="s">
        <v>822</v>
      </c>
    </row>
    <row r="620" spans="1:46" ht="16.5">
      <c r="A620" s="16">
        <v>264</v>
      </c>
      <c r="B620" s="17">
        <v>619</v>
      </c>
      <c r="C620" s="18" t="s">
        <v>1675</v>
      </c>
      <c r="D620" s="18" t="str">
        <f t="shared" si="35"/>
        <v xml:space="preserve"> MO/DOCG, Piemonte, Bruno Giacosa</v>
      </c>
      <c r="E620" s="19" t="s">
        <v>824</v>
      </c>
      <c r="F620" s="20" t="s">
        <v>16</v>
      </c>
      <c r="G620" s="15" t="str">
        <f t="shared" si="33"/>
        <v>CHF 1000-2000</v>
      </c>
      <c r="H620" s="43">
        <v>0</v>
      </c>
      <c r="J620" s="15" t="s">
        <v>1455</v>
      </c>
      <c r="K620" s="15" t="s">
        <v>1266</v>
      </c>
      <c r="L620" s="15" t="s">
        <v>1678</v>
      </c>
      <c r="AS620" s="19" t="s">
        <v>3</v>
      </c>
      <c r="AT620" s="19" t="s">
        <v>825</v>
      </c>
    </row>
    <row r="621" spans="1:46" ht="16.5">
      <c r="A621" s="16">
        <v>264</v>
      </c>
      <c r="B621" s="17">
        <v>620</v>
      </c>
      <c r="C621" s="18" t="s">
        <v>1677</v>
      </c>
      <c r="D621" s="18" t="str">
        <f t="shared" si="35"/>
        <v xml:space="preserve"> MO/DOCG, Piemont, Marchesi di Gresy</v>
      </c>
      <c r="E621" s="19" t="s">
        <v>1100</v>
      </c>
      <c r="F621" s="20" t="s">
        <v>16</v>
      </c>
      <c r="G621" s="15" t="str">
        <f t="shared" si="33"/>
        <v>CHF 100-300</v>
      </c>
      <c r="H621" s="43">
        <v>0</v>
      </c>
      <c r="J621" s="15" t="s">
        <v>1177</v>
      </c>
      <c r="K621" s="15" t="s">
        <v>1178</v>
      </c>
      <c r="L621" s="15" t="s">
        <v>1315</v>
      </c>
      <c r="AS621" s="19" t="s">
        <v>3</v>
      </c>
      <c r="AT621" s="19" t="s">
        <v>826</v>
      </c>
    </row>
    <row r="622" spans="1:46" ht="16.5">
      <c r="A622" s="16">
        <v>264</v>
      </c>
      <c r="B622" s="17">
        <v>621</v>
      </c>
      <c r="C622" s="18" t="s">
        <v>1314</v>
      </c>
      <c r="D622" s="18" t="str">
        <f t="shared" si="35"/>
        <v xml:space="preserve"> MO/DOC, Bolgheri, Tenuta San Guido</v>
      </c>
      <c r="E622" s="19" t="s">
        <v>410</v>
      </c>
      <c r="F622" s="20" t="s">
        <v>16</v>
      </c>
      <c r="G622" s="15" t="str">
        <f t="shared" si="33"/>
        <v>CHF 660-780</v>
      </c>
      <c r="H622" s="43">
        <v>0</v>
      </c>
      <c r="J622" s="15" t="s">
        <v>1177</v>
      </c>
      <c r="K622" s="15" t="s">
        <v>1178</v>
      </c>
      <c r="L622" s="15" t="s">
        <v>1315</v>
      </c>
      <c r="AS622" s="19" t="s">
        <v>3</v>
      </c>
      <c r="AT622" s="19" t="s">
        <v>827</v>
      </c>
    </row>
    <row r="623" spans="1:46" ht="16.5">
      <c r="A623" s="16">
        <v>264</v>
      </c>
      <c r="B623" s="17">
        <v>622</v>
      </c>
      <c r="C623" s="18" t="s">
        <v>1314</v>
      </c>
      <c r="D623" s="18" t="str">
        <f t="shared" si="35"/>
        <v xml:space="preserve"> MO/DOC, Bolgheri, Tenuta San Guido</v>
      </c>
      <c r="E623" s="19" t="s">
        <v>52</v>
      </c>
      <c r="F623" s="20" t="s">
        <v>16</v>
      </c>
      <c r="G623" s="15" t="str">
        <f t="shared" si="33"/>
        <v>CHF 660-780</v>
      </c>
      <c r="H623" s="43">
        <v>0</v>
      </c>
      <c r="J623" s="15" t="s">
        <v>1177</v>
      </c>
      <c r="K623" s="15" t="s">
        <v>1178</v>
      </c>
      <c r="L623" s="15" t="s">
        <v>1315</v>
      </c>
      <c r="AS623" s="19" t="s">
        <v>3</v>
      </c>
      <c r="AT623" s="19" t="s">
        <v>827</v>
      </c>
    </row>
    <row r="624" spans="1:46" ht="16.5">
      <c r="A624" s="16">
        <v>264</v>
      </c>
      <c r="B624" s="17">
        <v>622</v>
      </c>
      <c r="C624" s="18" t="s">
        <v>1314</v>
      </c>
      <c r="D624" s="18" t="str">
        <f t="shared" si="35"/>
        <v xml:space="preserve"> MO/DOC, Bolgheri, Tenuta San Guido</v>
      </c>
      <c r="E624" s="19" t="s">
        <v>496</v>
      </c>
      <c r="F624" s="20" t="s">
        <v>16</v>
      </c>
      <c r="G624" s="15" t="str">
        <f t="shared" si="33"/>
        <v>CHF 660-780</v>
      </c>
      <c r="H624" s="43">
        <v>0</v>
      </c>
      <c r="J624" s="15" t="s">
        <v>1177</v>
      </c>
      <c r="K624" s="15" t="s">
        <v>1178</v>
      </c>
      <c r="L624" s="15" t="s">
        <v>1179</v>
      </c>
      <c r="AS624" s="19" t="s">
        <v>3</v>
      </c>
      <c r="AT624" s="19" t="s">
        <v>827</v>
      </c>
    </row>
    <row r="625" spans="1:46" ht="16.5">
      <c r="A625" s="16">
        <v>264</v>
      </c>
      <c r="B625" s="17">
        <v>624</v>
      </c>
      <c r="C625" s="18" t="s">
        <v>1176</v>
      </c>
      <c r="D625" s="18" t="str">
        <f t="shared" si="35"/>
        <v xml:space="preserve"> MO/DOC, Bolgheri, Tenuta dell’Ornellaia</v>
      </c>
      <c r="E625" s="19" t="s">
        <v>52</v>
      </c>
      <c r="F625" s="20" t="s">
        <v>16</v>
      </c>
      <c r="G625" s="15" t="str">
        <f t="shared" si="33"/>
        <v>CHF 660-780</v>
      </c>
      <c r="H625" s="43">
        <v>0</v>
      </c>
      <c r="J625" s="15" t="s">
        <v>1455</v>
      </c>
      <c r="K625" s="15" t="s">
        <v>1253</v>
      </c>
      <c r="L625" s="15" t="s">
        <v>1680</v>
      </c>
      <c r="M625" s="15" t="s">
        <v>1681</v>
      </c>
      <c r="AS625" s="19" t="s">
        <v>3</v>
      </c>
      <c r="AT625" s="19" t="s">
        <v>827</v>
      </c>
    </row>
    <row r="626" spans="1:46" ht="16.5">
      <c r="A626" s="16">
        <v>264</v>
      </c>
      <c r="B626" s="17">
        <v>625</v>
      </c>
      <c r="C626" s="18" t="s">
        <v>1679</v>
      </c>
      <c r="D626" s="18" t="str">
        <f>J625&amp;","&amp;K625&amp;","&amp;L625&amp;","&amp;M625</f>
        <v xml:space="preserve"> MO/DOCG, Toscana, Fattoria Fognano 1973 (2) 1974 (2) 1977 (1) 1985 (1) Tenuta Bindella, Riserva 1986 (1)</v>
      </c>
      <c r="E626" s="19" t="s">
        <v>828</v>
      </c>
      <c r="F626" s="20" t="s">
        <v>16</v>
      </c>
      <c r="G626" s="15" t="str">
        <f t="shared" si="33"/>
        <v>CHF 70-210</v>
      </c>
      <c r="H626" s="43">
        <v>0</v>
      </c>
      <c r="J626" s="15" t="s">
        <v>1257</v>
      </c>
      <c r="K626" s="15" t="s">
        <v>1253</v>
      </c>
      <c r="L626" s="15" t="s">
        <v>1682</v>
      </c>
      <c r="M626" s="15" t="s">
        <v>1683</v>
      </c>
      <c r="N626" s="15" t="s">
        <v>1257</v>
      </c>
      <c r="O626" s="15" t="s">
        <v>1253</v>
      </c>
      <c r="P626" s="15" t="s">
        <v>1684</v>
      </c>
      <c r="Q626" s="15" t="s">
        <v>1685</v>
      </c>
      <c r="R626" s="15" t="s">
        <v>1257</v>
      </c>
      <c r="S626" s="15" t="s">
        <v>1253</v>
      </c>
      <c r="T626" s="15" t="s">
        <v>1686</v>
      </c>
      <c r="U626" s="15" t="s">
        <v>1687</v>
      </c>
      <c r="V626" s="15" t="s">
        <v>1257</v>
      </c>
      <c r="W626" s="15" t="s">
        <v>1253</v>
      </c>
      <c r="X626" s="15" t="s">
        <v>1688</v>
      </c>
      <c r="Y626" s="15" t="s">
        <v>1689</v>
      </c>
      <c r="Z626" s="15" t="s">
        <v>1462</v>
      </c>
      <c r="AA626" s="15" t="s">
        <v>1253</v>
      </c>
      <c r="AB626" s="15" t="s">
        <v>1690</v>
      </c>
      <c r="AS626" s="19" t="s">
        <v>3</v>
      </c>
      <c r="AT626" s="19" t="s">
        <v>829</v>
      </c>
    </row>
    <row r="627" spans="1:46" ht="16.5">
      <c r="A627" s="16">
        <v>264</v>
      </c>
      <c r="B627" s="17">
        <v>626</v>
      </c>
      <c r="C627" s="18" t="s">
        <v>1884</v>
      </c>
      <c r="D627" s="18" t="s">
        <v>1885</v>
      </c>
      <c r="E627" s="19" t="s">
        <v>835</v>
      </c>
      <c r="F627" s="20" t="s">
        <v>16</v>
      </c>
      <c r="G627" s="15" t="str">
        <f t="shared" si="33"/>
        <v>CHF 180-300</v>
      </c>
      <c r="H627" s="43">
        <v>0</v>
      </c>
      <c r="J627" s="15" t="s">
        <v>1140</v>
      </c>
      <c r="K627" s="15" t="s">
        <v>1148</v>
      </c>
      <c r="L627" s="15" t="s">
        <v>1692</v>
      </c>
      <c r="M627" s="15" t="s">
        <v>1693</v>
      </c>
      <c r="N627" s="15" t="s">
        <v>1140</v>
      </c>
      <c r="O627" s="15" t="s">
        <v>1155</v>
      </c>
      <c r="P627" s="15" t="s">
        <v>1694</v>
      </c>
      <c r="Q627" s="15" t="s">
        <v>1695</v>
      </c>
      <c r="R627" s="15" t="s">
        <v>1140</v>
      </c>
      <c r="S627" s="15" t="s">
        <v>1612</v>
      </c>
      <c r="T627" s="15" t="s">
        <v>1696</v>
      </c>
      <c r="U627" s="15" t="s">
        <v>1697</v>
      </c>
      <c r="V627" s="15" t="s">
        <v>1140</v>
      </c>
      <c r="W627" s="15" t="s">
        <v>1141</v>
      </c>
      <c r="X627" s="15" t="s">
        <v>1698</v>
      </c>
      <c r="Y627" s="15" t="s">
        <v>1699</v>
      </c>
      <c r="Z627" s="15" t="s">
        <v>1140</v>
      </c>
      <c r="AA627" s="15" t="s">
        <v>1144</v>
      </c>
      <c r="AB627" s="15" t="s">
        <v>1700</v>
      </c>
      <c r="AS627" s="19" t="s">
        <v>3</v>
      </c>
      <c r="AT627" s="19" t="s">
        <v>397</v>
      </c>
    </row>
    <row r="628" spans="1:46" ht="16.5">
      <c r="A628" s="16">
        <v>264</v>
      </c>
      <c r="B628" s="17">
        <v>627</v>
      </c>
      <c r="C628" s="18" t="s">
        <v>1888</v>
      </c>
      <c r="D628" s="18" t="s">
        <v>1889</v>
      </c>
      <c r="E628" s="19" t="s">
        <v>835</v>
      </c>
      <c r="F628" s="20" t="s">
        <v>16</v>
      </c>
      <c r="G628" s="15" t="str">
        <f t="shared" si="33"/>
        <v>CHF 120-240</v>
      </c>
      <c r="H628" s="43">
        <v>0</v>
      </c>
      <c r="J628" s="15" t="s">
        <v>1185</v>
      </c>
      <c r="K628" s="15" t="s">
        <v>1702</v>
      </c>
      <c r="L628" s="15" t="s">
        <v>1703</v>
      </c>
      <c r="AS628" s="19" t="s">
        <v>3</v>
      </c>
      <c r="AT628" s="19" t="s">
        <v>841</v>
      </c>
    </row>
    <row r="629" spans="1:46" ht="16.5">
      <c r="A629" s="16">
        <v>264</v>
      </c>
      <c r="B629" s="17">
        <v>628</v>
      </c>
      <c r="C629" s="18" t="s">
        <v>1701</v>
      </c>
      <c r="D629" s="18" t="str">
        <f>J628&amp;","&amp;K628&amp;","&amp;L628</f>
        <v xml:space="preserve"> AC/MO, Cognac, Pinet Castillon &amp; Co.</v>
      </c>
      <c r="E629" s="19" t="s">
        <v>843</v>
      </c>
      <c r="F629" s="20" t="s">
        <v>16</v>
      </c>
      <c r="G629" s="15" t="str">
        <f t="shared" si="33"/>
        <v>CHF 500-2000</v>
      </c>
      <c r="H629" s="43">
        <v>0</v>
      </c>
      <c r="J629" s="15" t="s">
        <v>1186</v>
      </c>
      <c r="K629" s="15" t="s">
        <v>1193</v>
      </c>
      <c r="L629" s="15" t="s">
        <v>1704</v>
      </c>
      <c r="M629" s="15" t="s">
        <v>1705</v>
      </c>
      <c r="N629" s="15" t="s">
        <v>1706</v>
      </c>
      <c r="O629" s="15" t="s">
        <v>1185</v>
      </c>
      <c r="P629" s="15" t="s">
        <v>1186</v>
      </c>
      <c r="Q629" s="15" t="s">
        <v>1707</v>
      </c>
      <c r="R629" s="15" t="s">
        <v>1708</v>
      </c>
      <c r="S629" s="15" t="s">
        <v>1709</v>
      </c>
      <c r="T629" s="15" t="s">
        <v>1185</v>
      </c>
      <c r="U629" s="15" t="s">
        <v>1186</v>
      </c>
      <c r="V629" s="15" t="s">
        <v>1195</v>
      </c>
      <c r="W629" s="15" t="s">
        <v>1710</v>
      </c>
      <c r="X629" s="15" t="s">
        <v>1708</v>
      </c>
      <c r="AS629" s="19" t="s">
        <v>3</v>
      </c>
      <c r="AT629" s="19" t="s">
        <v>844</v>
      </c>
    </row>
    <row r="630" spans="1:46" s="28" customFormat="1" ht="16.5">
      <c r="A630" s="16">
        <v>264</v>
      </c>
      <c r="B630" s="17">
        <v>629</v>
      </c>
      <c r="C630" s="18" t="s">
        <v>1886</v>
      </c>
      <c r="D630" s="18" t="s">
        <v>1887</v>
      </c>
      <c r="E630" s="19" t="s">
        <v>845</v>
      </c>
      <c r="F630" s="20" t="s">
        <v>16</v>
      </c>
      <c r="G630" s="15" t="str">
        <f t="shared" si="33"/>
        <v>CHF 210-450</v>
      </c>
      <c r="H630" s="43">
        <v>0</v>
      </c>
      <c r="J630" s="28" t="s">
        <v>1186</v>
      </c>
      <c r="K630" s="28" t="s">
        <v>1193</v>
      </c>
      <c r="L630" s="28" t="s">
        <v>1704</v>
      </c>
      <c r="AS630" s="19" t="s">
        <v>3</v>
      </c>
      <c r="AT630" s="19" t="s">
        <v>846</v>
      </c>
    </row>
    <row r="631" spans="1:46" ht="16.5">
      <c r="A631" s="16">
        <v>264</v>
      </c>
      <c r="B631" s="17">
        <v>630</v>
      </c>
      <c r="C631" s="18" t="s">
        <v>1892</v>
      </c>
      <c r="D631" s="18" t="s">
        <v>1893</v>
      </c>
      <c r="E631" s="19" t="s">
        <v>1105</v>
      </c>
      <c r="F631" s="20" t="s">
        <v>16</v>
      </c>
      <c r="G631" s="15" t="str">
        <f t="shared" si="33"/>
        <v>CHF 120-240</v>
      </c>
      <c r="H631" s="43">
        <v>0</v>
      </c>
      <c r="J631" s="15" t="s">
        <v>1195</v>
      </c>
      <c r="K631" s="15" t="s">
        <v>1185</v>
      </c>
      <c r="L631" s="15" t="s">
        <v>1186</v>
      </c>
      <c r="M631" s="15" t="s">
        <v>1712</v>
      </c>
      <c r="AS631" s="19" t="s">
        <v>3</v>
      </c>
      <c r="AT631" s="19" t="s">
        <v>841</v>
      </c>
    </row>
    <row r="632" spans="1:46" ht="16.5">
      <c r="A632" s="16">
        <v>264</v>
      </c>
      <c r="B632" s="17">
        <v>631</v>
      </c>
      <c r="C632" s="18" t="s">
        <v>1711</v>
      </c>
      <c r="D632" s="18" t="str">
        <f t="shared" ref="D632:D638" si="36">J631&amp;","&amp;K631&amp;","&amp;L631&amp;","&amp;M631</f>
        <v xml:space="preserve"> Grand cru, AC/MO, Côte de Beaune, Domaine Fleurot-Larose</v>
      </c>
      <c r="E632" s="19" t="s">
        <v>848</v>
      </c>
      <c r="F632" s="20" t="s">
        <v>16</v>
      </c>
      <c r="G632" s="15" t="str">
        <f t="shared" si="33"/>
        <v>CHF 250-400</v>
      </c>
      <c r="H632" s="43">
        <v>0</v>
      </c>
      <c r="J632" s="15" t="s">
        <v>1185</v>
      </c>
      <c r="K632" s="15" t="s">
        <v>1197</v>
      </c>
      <c r="L632" s="15" t="s">
        <v>1195</v>
      </c>
      <c r="M632" s="15" t="s">
        <v>1714</v>
      </c>
      <c r="AS632" s="19" t="s">
        <v>3</v>
      </c>
      <c r="AT632" s="19" t="s">
        <v>431</v>
      </c>
    </row>
    <row r="633" spans="1:46" ht="16.5">
      <c r="A633" s="16">
        <v>264</v>
      </c>
      <c r="B633" s="17">
        <v>632</v>
      </c>
      <c r="C633" s="18" t="s">
        <v>1713</v>
      </c>
      <c r="D633" s="18" t="str">
        <f t="shared" si="36"/>
        <v xml:space="preserve"> AC/MO, Côte de Nuits, Grand cru, Comte de Vogüe</v>
      </c>
      <c r="E633" s="19" t="s">
        <v>850</v>
      </c>
      <c r="F633" s="20" t="s">
        <v>16</v>
      </c>
      <c r="G633" s="15" t="str">
        <f t="shared" si="33"/>
        <v>CHF 500-800</v>
      </c>
      <c r="H633" s="43">
        <v>0</v>
      </c>
      <c r="J633" s="15" t="s">
        <v>1185</v>
      </c>
      <c r="K633" s="15" t="s">
        <v>1197</v>
      </c>
      <c r="L633" s="15" t="s">
        <v>1195</v>
      </c>
      <c r="M633" s="15" t="s">
        <v>1714</v>
      </c>
      <c r="AS633" s="19" t="s">
        <v>3</v>
      </c>
      <c r="AT633" s="19" t="s">
        <v>475</v>
      </c>
    </row>
    <row r="634" spans="1:46" ht="16.5">
      <c r="A634" s="16">
        <v>264</v>
      </c>
      <c r="B634" s="17">
        <v>633</v>
      </c>
      <c r="C634" s="18" t="s">
        <v>1713</v>
      </c>
      <c r="D634" s="18" t="str">
        <f t="shared" si="36"/>
        <v xml:space="preserve"> AC/MO, Côte de Nuits, Grand cru, Comte de Vogüe</v>
      </c>
      <c r="E634" s="19" t="s">
        <v>851</v>
      </c>
      <c r="F634" s="20" t="s">
        <v>16</v>
      </c>
      <c r="G634" s="15" t="str">
        <f t="shared" si="33"/>
        <v>CHF 500-800</v>
      </c>
      <c r="H634" s="43">
        <v>0</v>
      </c>
      <c r="J634" s="15" t="s">
        <v>1185</v>
      </c>
      <c r="K634" s="15" t="s">
        <v>1186</v>
      </c>
      <c r="L634" s="15" t="s">
        <v>1193</v>
      </c>
      <c r="M634" s="15" t="s">
        <v>1716</v>
      </c>
      <c r="AS634" s="19" t="s">
        <v>3</v>
      </c>
      <c r="AT634" s="19" t="s">
        <v>475</v>
      </c>
    </row>
    <row r="635" spans="1:46" ht="16.5">
      <c r="A635" s="16">
        <v>264</v>
      </c>
      <c r="B635" s="17">
        <v>634</v>
      </c>
      <c r="C635" s="18" t="s">
        <v>1715</v>
      </c>
      <c r="D635" s="18" t="str">
        <f t="shared" si="36"/>
        <v xml:space="preserve"> AC/MO, Côte de Beaune, 1er cru, Maison Leroy</v>
      </c>
      <c r="E635" s="19" t="s">
        <v>853</v>
      </c>
      <c r="F635" s="20" t="s">
        <v>16</v>
      </c>
      <c r="G635" s="15" t="str">
        <f t="shared" si="33"/>
        <v>CHF 700-1000</v>
      </c>
      <c r="H635" s="43">
        <v>0</v>
      </c>
      <c r="J635" s="15" t="s">
        <v>1185</v>
      </c>
      <c r="K635" s="15" t="s">
        <v>1186</v>
      </c>
      <c r="L635" s="15" t="s">
        <v>1193</v>
      </c>
      <c r="M635" s="15" t="s">
        <v>1718</v>
      </c>
      <c r="AS635" s="19" t="s">
        <v>3</v>
      </c>
      <c r="AT635" s="19" t="s">
        <v>694</v>
      </c>
    </row>
    <row r="636" spans="1:46" ht="16.5">
      <c r="A636" s="16">
        <v>264</v>
      </c>
      <c r="B636" s="17">
        <v>635</v>
      </c>
      <c r="C636" s="18" t="s">
        <v>1717</v>
      </c>
      <c r="D636" s="18" t="str">
        <f t="shared" si="36"/>
        <v xml:space="preserve"> AC/MO, Côte de Beaune, 1er cru, Dom. de Montille</v>
      </c>
      <c r="E636" s="19" t="s">
        <v>855</v>
      </c>
      <c r="F636" s="20" t="s">
        <v>16</v>
      </c>
      <c r="G636" s="15" t="str">
        <f t="shared" si="33"/>
        <v>CHF 30-50</v>
      </c>
      <c r="H636" s="43">
        <v>0</v>
      </c>
      <c r="J636" s="15" t="s">
        <v>1185</v>
      </c>
      <c r="K636" s="15" t="s">
        <v>1197</v>
      </c>
      <c r="L636" s="15" t="s">
        <v>1195</v>
      </c>
      <c r="M636" s="15" t="s">
        <v>1720</v>
      </c>
      <c r="AS636" s="19" t="s">
        <v>3</v>
      </c>
      <c r="AT636" s="19" t="s">
        <v>856</v>
      </c>
    </row>
    <row r="637" spans="1:46" ht="16.5">
      <c r="A637" s="16">
        <v>264</v>
      </c>
      <c r="B637" s="17">
        <v>636</v>
      </c>
      <c r="C637" s="18" t="s">
        <v>1719</v>
      </c>
      <c r="D637" s="18" t="str">
        <f t="shared" si="36"/>
        <v xml:space="preserve"> AC/MO, Côte de Nuits, Grand cru, Domaine Pierre Damoy </v>
      </c>
      <c r="E637" s="19" t="s">
        <v>1108</v>
      </c>
      <c r="F637" s="20" t="s">
        <v>16</v>
      </c>
      <c r="G637" s="15" t="str">
        <f t="shared" si="33"/>
        <v>CHF 300-500</v>
      </c>
      <c r="H637" s="43">
        <v>0</v>
      </c>
      <c r="J637" s="15" t="s">
        <v>1185</v>
      </c>
      <c r="K637" s="15" t="s">
        <v>1197</v>
      </c>
      <c r="L637" s="15" t="s">
        <v>1195</v>
      </c>
      <c r="M637" s="15" t="s">
        <v>1722</v>
      </c>
      <c r="AS637" s="19" t="s">
        <v>3</v>
      </c>
      <c r="AT637" s="19" t="s">
        <v>197</v>
      </c>
    </row>
    <row r="638" spans="1:46" ht="16.5">
      <c r="A638" s="16">
        <v>264</v>
      </c>
      <c r="B638" s="17">
        <v>637</v>
      </c>
      <c r="C638" s="18" t="s">
        <v>1721</v>
      </c>
      <c r="D638" s="18" t="str">
        <f t="shared" si="36"/>
        <v xml:space="preserve"> AC/MO, Côte de Nuits, Grand cru,Jean Philippe Marchand</v>
      </c>
      <c r="E638" s="19" t="s">
        <v>858</v>
      </c>
      <c r="F638" s="20" t="s">
        <v>16</v>
      </c>
      <c r="G638" s="15" t="str">
        <f t="shared" si="33"/>
        <v>CHF 300-450</v>
      </c>
      <c r="H638" s="43">
        <v>0</v>
      </c>
      <c r="J638" s="15" t="s">
        <v>1185</v>
      </c>
      <c r="K638" s="15" t="s">
        <v>1197</v>
      </c>
      <c r="L638" s="15" t="s">
        <v>1723</v>
      </c>
      <c r="AS638" s="19" t="s">
        <v>3</v>
      </c>
      <c r="AT638" s="19" t="s">
        <v>378</v>
      </c>
    </row>
    <row r="639" spans="1:46" ht="16.5">
      <c r="A639" s="16">
        <v>264</v>
      </c>
      <c r="B639" s="17">
        <v>638</v>
      </c>
      <c r="C639" s="18" t="s">
        <v>1246</v>
      </c>
      <c r="D639" s="18" t="str">
        <f>J638&amp;","&amp;K638&amp;","&amp;L638&amp;""&amp;M638</f>
        <v xml:space="preserve"> AC/MO, Côte de Nuits, Domaine Jean Grivot</v>
      </c>
      <c r="E639" s="19" t="s">
        <v>1110</v>
      </c>
      <c r="F639" s="20" t="s">
        <v>16</v>
      </c>
      <c r="G639" s="15" t="str">
        <f t="shared" si="33"/>
        <v>CHF 350-500</v>
      </c>
      <c r="H639" s="43">
        <v>0</v>
      </c>
      <c r="J639" s="15" t="s">
        <v>1185</v>
      </c>
      <c r="K639" s="15" t="s">
        <v>1197</v>
      </c>
      <c r="L639" s="15" t="s">
        <v>1723</v>
      </c>
      <c r="AS639" s="19" t="s">
        <v>3</v>
      </c>
      <c r="AT639" s="19" t="s">
        <v>85</v>
      </c>
    </row>
    <row r="640" spans="1:46" ht="16.5">
      <c r="A640" s="16">
        <v>264</v>
      </c>
      <c r="B640" s="17">
        <v>639</v>
      </c>
      <c r="C640" s="18" t="s">
        <v>1246</v>
      </c>
      <c r="D640" s="18" t="str">
        <f>J639&amp;","&amp;K639&amp;","&amp;L639&amp;""&amp;M639</f>
        <v xml:space="preserve"> AC/MO, Côte de Nuits, Domaine Jean Grivot</v>
      </c>
      <c r="E640" s="19" t="s">
        <v>1111</v>
      </c>
      <c r="F640" s="20" t="s">
        <v>16</v>
      </c>
      <c r="G640" s="15" t="str">
        <f t="shared" si="33"/>
        <v>CHF 350-500</v>
      </c>
      <c r="H640" s="43">
        <v>0</v>
      </c>
      <c r="J640" s="15" t="s">
        <v>1185</v>
      </c>
      <c r="K640" s="15" t="s">
        <v>1197</v>
      </c>
      <c r="L640" s="15" t="s">
        <v>1195</v>
      </c>
      <c r="M640" s="15" t="s">
        <v>1724</v>
      </c>
      <c r="AS640" s="19" t="s">
        <v>3</v>
      </c>
      <c r="AT640" s="19" t="s">
        <v>85</v>
      </c>
    </row>
    <row r="641" spans="1:46" ht="16.5">
      <c r="A641" s="16">
        <v>264</v>
      </c>
      <c r="B641" s="17">
        <v>640</v>
      </c>
      <c r="C641" s="18" t="s">
        <v>1244</v>
      </c>
      <c r="D641" s="18" t="str">
        <f>J640&amp;","&amp;K640&amp;","&amp;L640&amp;","&amp;M640</f>
        <v xml:space="preserve"> AC/MO, Côte de Nuits, Grand cru, Domaine Marey-Monge </v>
      </c>
      <c r="E641" s="19" t="s">
        <v>860</v>
      </c>
      <c r="F641" s="20" t="s">
        <v>16</v>
      </c>
      <c r="G641" s="15" t="str">
        <f t="shared" si="33"/>
        <v>CHF 400-600</v>
      </c>
      <c r="H641" s="43">
        <v>0</v>
      </c>
      <c r="J641" s="15" t="s">
        <v>1185</v>
      </c>
      <c r="K641" s="15" t="s">
        <v>1197</v>
      </c>
      <c r="L641" s="15" t="s">
        <v>1195</v>
      </c>
      <c r="M641" s="15" t="s">
        <v>1245</v>
      </c>
      <c r="AS641" s="19" t="s">
        <v>3</v>
      </c>
      <c r="AT641" s="19" t="s">
        <v>61</v>
      </c>
    </row>
    <row r="642" spans="1:46" ht="16.5">
      <c r="A642" s="16">
        <v>264</v>
      </c>
      <c r="B642" s="17">
        <v>641</v>
      </c>
      <c r="C642" s="18" t="s">
        <v>1201</v>
      </c>
      <c r="D642" s="18" t="str">
        <f>J641&amp;","&amp;K641&amp;","&amp;L641&amp;","&amp;M641</f>
        <v xml:space="preserve"> AC/MO, Côte de Nuits, Grand cru, Domaine Romanée-Conti </v>
      </c>
      <c r="E642" s="19" t="s">
        <v>861</v>
      </c>
      <c r="F642" s="20" t="s">
        <v>16</v>
      </c>
      <c r="G642" s="15" t="str">
        <f t="shared" ref="G642:G705" si="37">AS642&amp;" "&amp;AT642</f>
        <v>CHF 1200-1600</v>
      </c>
      <c r="H642" s="43">
        <v>0</v>
      </c>
      <c r="J642" s="15" t="s">
        <v>1185</v>
      </c>
      <c r="K642" s="15" t="s">
        <v>1197</v>
      </c>
      <c r="L642" s="15" t="s">
        <v>1195</v>
      </c>
      <c r="M642" s="15" t="s">
        <v>1245</v>
      </c>
      <c r="AS642" s="19" t="s">
        <v>3</v>
      </c>
      <c r="AT642" s="19" t="s">
        <v>82</v>
      </c>
    </row>
    <row r="643" spans="1:46" ht="16.5">
      <c r="A643" s="16">
        <v>264</v>
      </c>
      <c r="B643" s="17">
        <v>642</v>
      </c>
      <c r="C643" s="18" t="s">
        <v>1201</v>
      </c>
      <c r="D643" s="18" t="str">
        <f>J642&amp;","&amp;K642&amp;","&amp;L642&amp;","&amp;M642</f>
        <v xml:space="preserve"> AC/MO, Côte de Nuits, Grand cru, Domaine Romanée-Conti </v>
      </c>
      <c r="E643" s="19" t="s">
        <v>862</v>
      </c>
      <c r="F643" s="20" t="s">
        <v>16</v>
      </c>
      <c r="G643" s="15" t="str">
        <f t="shared" si="37"/>
        <v>CHF 1200-1600</v>
      </c>
      <c r="H643" s="43">
        <v>0</v>
      </c>
      <c r="J643" s="15" t="s">
        <v>1185</v>
      </c>
      <c r="K643" s="15" t="s">
        <v>1197</v>
      </c>
      <c r="L643" s="15" t="s">
        <v>1195</v>
      </c>
      <c r="M643" s="15" t="s">
        <v>1245</v>
      </c>
      <c r="AS643" s="19" t="s">
        <v>3</v>
      </c>
      <c r="AT643" s="19" t="s">
        <v>82</v>
      </c>
    </row>
    <row r="644" spans="1:46" ht="16.5">
      <c r="A644" s="16">
        <v>264</v>
      </c>
      <c r="B644" s="17">
        <v>643</v>
      </c>
      <c r="C644" s="18" t="s">
        <v>1725</v>
      </c>
      <c r="D644" s="18" t="str">
        <f>J643&amp;","&amp;K643&amp;","&amp;L643&amp;","&amp;M643</f>
        <v xml:space="preserve"> AC/MO, Côte de Nuits, Grand cru, Domaine Romanée-Conti </v>
      </c>
      <c r="E644" s="19" t="s">
        <v>863</v>
      </c>
      <c r="F644" s="20" t="s">
        <v>16</v>
      </c>
      <c r="G644" s="15" t="str">
        <f t="shared" si="37"/>
        <v>CHF 1200-1600</v>
      </c>
      <c r="H644" s="43">
        <v>0</v>
      </c>
      <c r="J644" s="15" t="s">
        <v>1185</v>
      </c>
      <c r="K644" s="15" t="s">
        <v>1197</v>
      </c>
      <c r="L644" s="15" t="s">
        <v>1195</v>
      </c>
      <c r="M644" s="15" t="s">
        <v>1245</v>
      </c>
      <c r="AS644" s="19" t="s">
        <v>3</v>
      </c>
      <c r="AT644" s="19" t="s">
        <v>82</v>
      </c>
    </row>
    <row r="645" spans="1:46" ht="16.5">
      <c r="A645" s="16">
        <v>264</v>
      </c>
      <c r="B645" s="17">
        <v>644</v>
      </c>
      <c r="C645" s="18" t="s">
        <v>1247</v>
      </c>
      <c r="D645" s="18" t="str">
        <f>J644&amp;","&amp;K644&amp;","&amp;L644&amp;","&amp;M644</f>
        <v xml:space="preserve"> AC/MO, Côte de Nuits, Grand cru, Domaine Romanée-Conti </v>
      </c>
      <c r="E645" s="19" t="s">
        <v>864</v>
      </c>
      <c r="F645" s="20" t="s">
        <v>16</v>
      </c>
      <c r="G645" s="15" t="str">
        <f t="shared" si="37"/>
        <v>CHF 1300-1800</v>
      </c>
      <c r="H645" s="43">
        <v>0</v>
      </c>
      <c r="J645" s="15" t="s">
        <v>1185</v>
      </c>
      <c r="K645" s="15" t="s">
        <v>1174</v>
      </c>
      <c r="L645" s="15" t="s">
        <v>1727</v>
      </c>
      <c r="AS645" s="19" t="s">
        <v>3</v>
      </c>
      <c r="AT645" s="19" t="s">
        <v>352</v>
      </c>
    </row>
    <row r="646" spans="1:46" ht="16.5">
      <c r="A646" s="16">
        <v>264</v>
      </c>
      <c r="B646" s="17">
        <v>645</v>
      </c>
      <c r="C646" s="18" t="s">
        <v>1726</v>
      </c>
      <c r="D646" s="18" t="str">
        <f>J645&amp;","&amp;K645&amp;","&amp;L645&amp;""&amp;M645</f>
        <v xml:space="preserve"> AC/MO, Côte du Rhône, Jean-Louis Chave</v>
      </c>
      <c r="E646" s="19" t="s">
        <v>866</v>
      </c>
      <c r="F646" s="20" t="s">
        <v>16</v>
      </c>
      <c r="G646" s="15" t="str">
        <f t="shared" si="37"/>
        <v>CHF 200-300</v>
      </c>
      <c r="H646" s="43">
        <v>0</v>
      </c>
      <c r="J646" s="15" t="s">
        <v>1140</v>
      </c>
      <c r="K646" s="15" t="s">
        <v>1141</v>
      </c>
      <c r="L646" s="15" t="s">
        <v>1296</v>
      </c>
      <c r="AS646" s="19" t="s">
        <v>3</v>
      </c>
      <c r="AT646" s="19" t="s">
        <v>318</v>
      </c>
    </row>
    <row r="647" spans="1:46" ht="16.5">
      <c r="A647" s="16">
        <v>264</v>
      </c>
      <c r="B647" s="17">
        <v>646</v>
      </c>
      <c r="C647" s="18" t="s">
        <v>1728</v>
      </c>
      <c r="D647" s="18" t="str">
        <f>J646&amp;","&amp;K646&amp;","&amp;L646&amp;""&amp;M646</f>
        <v xml:space="preserve"> AC/MC, Margaux, 3e grand cru classé</v>
      </c>
      <c r="E647" s="19" t="s">
        <v>868</v>
      </c>
      <c r="F647" s="20" t="s">
        <v>16</v>
      </c>
      <c r="G647" s="15" t="str">
        <f t="shared" si="37"/>
        <v>CHF 90-150</v>
      </c>
      <c r="H647" s="43">
        <v>0</v>
      </c>
      <c r="J647" s="15" t="s">
        <v>1140</v>
      </c>
      <c r="K647" s="15" t="s">
        <v>1141</v>
      </c>
      <c r="L647" s="15" t="s">
        <v>1729</v>
      </c>
      <c r="M647" s="15" t="s">
        <v>1697</v>
      </c>
      <c r="N647" s="15" t="s">
        <v>1140</v>
      </c>
      <c r="O647" s="15" t="s">
        <v>1141</v>
      </c>
      <c r="P647" s="15" t="s">
        <v>1730</v>
      </c>
      <c r="Q647" s="15" t="s">
        <v>1731</v>
      </c>
      <c r="R647" s="15" t="s">
        <v>1140</v>
      </c>
      <c r="S647" s="15" t="s">
        <v>1141</v>
      </c>
      <c r="T647" s="15" t="s">
        <v>1732</v>
      </c>
      <c r="U647" s="15" t="s">
        <v>1733</v>
      </c>
      <c r="V647" s="15" t="s">
        <v>1140</v>
      </c>
      <c r="W647" s="15" t="s">
        <v>1734</v>
      </c>
      <c r="AS647" s="19" t="s">
        <v>3</v>
      </c>
      <c r="AT647" s="19" t="s">
        <v>395</v>
      </c>
    </row>
    <row r="648" spans="1:46" ht="16.5">
      <c r="A648" s="16">
        <v>264</v>
      </c>
      <c r="B648" s="17">
        <v>647</v>
      </c>
      <c r="C648" s="18" t="s">
        <v>1890</v>
      </c>
      <c r="D648" s="18" t="s">
        <v>1891</v>
      </c>
      <c r="E648" s="19" t="s">
        <v>835</v>
      </c>
      <c r="F648" s="20" t="s">
        <v>16</v>
      </c>
      <c r="G648" s="15" t="str">
        <f t="shared" si="37"/>
        <v>CHF 250-400</v>
      </c>
      <c r="H648" s="43">
        <v>0</v>
      </c>
      <c r="J648" s="15" t="s">
        <v>1140</v>
      </c>
      <c r="K648" s="15" t="s">
        <v>1141</v>
      </c>
      <c r="L648" s="15" t="s">
        <v>1288</v>
      </c>
      <c r="AS648" s="19" t="s">
        <v>3</v>
      </c>
      <c r="AT648" s="19" t="s">
        <v>431</v>
      </c>
    </row>
    <row r="649" spans="1:46" ht="16.5">
      <c r="A649" s="16">
        <v>264</v>
      </c>
      <c r="B649" s="17">
        <v>648</v>
      </c>
      <c r="C649" s="18" t="s">
        <v>1139</v>
      </c>
      <c r="D649" s="18" t="str">
        <f>J648&amp;","&amp;K648&amp;","&amp;L648</f>
        <v xml:space="preserve"> AC/MC, Margaux, 1er grand cru classé  </v>
      </c>
      <c r="E649" s="19" t="s">
        <v>873</v>
      </c>
      <c r="F649" s="20" t="s">
        <v>16</v>
      </c>
      <c r="G649" s="15" t="str">
        <f t="shared" si="37"/>
        <v>CHF 900-1500</v>
      </c>
      <c r="H649" s="43">
        <v>0</v>
      </c>
      <c r="J649" s="15" t="s">
        <v>1140</v>
      </c>
      <c r="K649" s="15" t="s">
        <v>1141</v>
      </c>
      <c r="L649" s="15" t="s">
        <v>1288</v>
      </c>
      <c r="AS649" s="19" t="s">
        <v>3</v>
      </c>
      <c r="AT649" s="19" t="s">
        <v>874</v>
      </c>
    </row>
    <row r="650" spans="1:46" ht="16.5">
      <c r="A650" s="16">
        <v>264</v>
      </c>
      <c r="B650" s="17">
        <v>649</v>
      </c>
      <c r="C650" s="18" t="s">
        <v>1139</v>
      </c>
      <c r="D650" s="18" t="str">
        <f>J649&amp;","&amp;K649&amp;","&amp;L649</f>
        <v xml:space="preserve"> AC/MC, Margaux, 1er grand cru classé  </v>
      </c>
      <c r="E650" s="19" t="s">
        <v>875</v>
      </c>
      <c r="F650" s="20" t="s">
        <v>16</v>
      </c>
      <c r="G650" s="15" t="str">
        <f t="shared" si="37"/>
        <v>CHF 1620-2700</v>
      </c>
      <c r="H650" s="43">
        <v>0</v>
      </c>
      <c r="J650" s="15" t="s">
        <v>1140</v>
      </c>
      <c r="K650" s="15" t="s">
        <v>1141</v>
      </c>
      <c r="L650" s="15" t="s">
        <v>1288</v>
      </c>
      <c r="AS650" s="19" t="s">
        <v>3</v>
      </c>
      <c r="AT650" s="19" t="s">
        <v>876</v>
      </c>
    </row>
    <row r="651" spans="1:46" ht="16.5">
      <c r="A651" s="16">
        <v>264</v>
      </c>
      <c r="B651" s="17">
        <v>650</v>
      </c>
      <c r="C651" s="18" t="s">
        <v>1139</v>
      </c>
      <c r="D651" s="18" t="str">
        <f>J650&amp;","&amp;K650&amp;","&amp;L650</f>
        <v xml:space="preserve"> AC/MC, Margaux, 1er grand cru classé  </v>
      </c>
      <c r="E651" s="19" t="s">
        <v>877</v>
      </c>
      <c r="F651" s="20" t="s">
        <v>16</v>
      </c>
      <c r="G651" s="15" t="str">
        <f t="shared" si="37"/>
        <v>CHF 300-500</v>
      </c>
      <c r="H651" s="43">
        <v>0</v>
      </c>
      <c r="J651" s="15" t="s">
        <v>1140</v>
      </c>
      <c r="K651" s="15" t="s">
        <v>1302</v>
      </c>
      <c r="L651" s="15" t="s">
        <v>1156</v>
      </c>
      <c r="AS651" s="19" t="s">
        <v>3</v>
      </c>
      <c r="AT651" s="19" t="s">
        <v>197</v>
      </c>
    </row>
    <row r="652" spans="1:46" ht="16.5">
      <c r="A652" s="16">
        <v>264</v>
      </c>
      <c r="B652" s="17">
        <v>651</v>
      </c>
      <c r="C652" s="18" t="s">
        <v>1735</v>
      </c>
      <c r="D652" s="18" t="str">
        <f>J651&amp;","&amp;K651&amp;","&amp;L651</f>
        <v xml:space="preserve"> AC/MC, Pessac-Léognan, cru classé</v>
      </c>
      <c r="E652" s="19" t="s">
        <v>879</v>
      </c>
      <c r="F652" s="20" t="s">
        <v>16</v>
      </c>
      <c r="G652" s="15" t="str">
        <f t="shared" si="37"/>
        <v>CHF 375-750</v>
      </c>
      <c r="H652" s="43">
        <v>0</v>
      </c>
      <c r="J652" s="15" t="s">
        <v>1140</v>
      </c>
      <c r="K652" s="15" t="s">
        <v>1155</v>
      </c>
      <c r="L652" s="15" t="s">
        <v>1736</v>
      </c>
      <c r="M652" s="15" t="s">
        <v>1737</v>
      </c>
      <c r="N652" s="15" t="s">
        <v>1140</v>
      </c>
      <c r="O652" s="15" t="s">
        <v>1302</v>
      </c>
      <c r="P652" s="15" t="s">
        <v>1738</v>
      </c>
      <c r="Q652" s="15" t="s">
        <v>1739</v>
      </c>
      <c r="R652" s="15" t="s">
        <v>1740</v>
      </c>
      <c r="AS652" s="19" t="s">
        <v>3</v>
      </c>
      <c r="AT652" s="19" t="s">
        <v>880</v>
      </c>
    </row>
    <row r="653" spans="1:46" ht="16.5">
      <c r="A653" s="16">
        <v>264</v>
      </c>
      <c r="B653" s="17">
        <v>652</v>
      </c>
      <c r="C653" s="18" t="s">
        <v>1880</v>
      </c>
      <c r="D653" s="18" t="s">
        <v>1881</v>
      </c>
      <c r="E653" s="19" t="s">
        <v>881</v>
      </c>
      <c r="F653" s="20" t="s">
        <v>16</v>
      </c>
      <c r="G653" s="15" t="str">
        <f t="shared" si="37"/>
        <v>CHF 300-600</v>
      </c>
      <c r="H653" s="43">
        <v>0</v>
      </c>
      <c r="J653" s="15" t="s">
        <v>1140</v>
      </c>
      <c r="K653" s="15" t="s">
        <v>1155</v>
      </c>
      <c r="L653" s="15" t="s">
        <v>1142</v>
      </c>
      <c r="AS653" s="19" t="s">
        <v>3</v>
      </c>
      <c r="AT653" s="19" t="s">
        <v>882</v>
      </c>
    </row>
    <row r="654" spans="1:46" ht="16.5">
      <c r="A654" s="16">
        <v>264</v>
      </c>
      <c r="B654" s="17">
        <v>653</v>
      </c>
      <c r="C654" s="18" t="s">
        <v>1301</v>
      </c>
      <c r="D654" s="18" t="str">
        <f>J653&amp;","&amp;K653&amp;","&amp;L653</f>
        <v xml:space="preserve"> AC/MC, Pessac Léognan, 1er grand cru classé</v>
      </c>
      <c r="E654" s="19" t="s">
        <v>883</v>
      </c>
      <c r="F654" s="20" t="s">
        <v>16</v>
      </c>
      <c r="G654" s="15" t="str">
        <f t="shared" si="37"/>
        <v>CHF 360-500</v>
      </c>
      <c r="H654" s="43">
        <v>0</v>
      </c>
      <c r="J654" s="15" t="s">
        <v>1140</v>
      </c>
      <c r="K654" s="15" t="s">
        <v>1170</v>
      </c>
      <c r="AS654" s="19" t="s">
        <v>3</v>
      </c>
      <c r="AT654" s="19" t="s">
        <v>89</v>
      </c>
    </row>
    <row r="655" spans="1:46" ht="16.5">
      <c r="A655" s="16">
        <v>264</v>
      </c>
      <c r="B655" s="17">
        <v>654</v>
      </c>
      <c r="C655" s="18" t="s">
        <v>1741</v>
      </c>
      <c r="D655" s="18" t="str">
        <f>J654&amp;","&amp;K654&amp;""&amp;L654</f>
        <v xml:space="preserve"> AC/MC, Pomerol</v>
      </c>
      <c r="E655" s="19" t="s">
        <v>885</v>
      </c>
      <c r="F655" s="20" t="s">
        <v>16</v>
      </c>
      <c r="G655" s="15" t="str">
        <f t="shared" si="37"/>
        <v>CHF 250-500</v>
      </c>
      <c r="H655" s="43">
        <v>0</v>
      </c>
      <c r="J655" s="15" t="s">
        <v>1140</v>
      </c>
      <c r="K655" s="15" t="s">
        <v>1612</v>
      </c>
      <c r="L655" s="15" t="s">
        <v>1292</v>
      </c>
      <c r="AS655" s="19" t="s">
        <v>3</v>
      </c>
      <c r="AT655" s="19" t="s">
        <v>886</v>
      </c>
    </row>
    <row r="656" spans="1:46" ht="16.5">
      <c r="A656" s="16">
        <v>264</v>
      </c>
      <c r="B656" s="17">
        <v>655</v>
      </c>
      <c r="C656" s="18" t="s">
        <v>1742</v>
      </c>
      <c r="D656" s="18" t="str">
        <f t="shared" ref="D656:D672" si="38">J655&amp;","&amp;K655&amp;","&amp;L655</f>
        <v xml:space="preserve"> AC/MC, Haut-Médoc, cru bourgeois</v>
      </c>
      <c r="E656" s="19" t="s">
        <v>888</v>
      </c>
      <c r="F656" s="20" t="s">
        <v>16</v>
      </c>
      <c r="G656" s="15" t="str">
        <f t="shared" si="37"/>
        <v>CHF 70-150</v>
      </c>
      <c r="H656" s="43">
        <v>0</v>
      </c>
      <c r="J656" s="15" t="s">
        <v>1140</v>
      </c>
      <c r="K656" s="15" t="s">
        <v>1144</v>
      </c>
      <c r="L656" s="15" t="s">
        <v>1579</v>
      </c>
      <c r="AS656" s="19" t="s">
        <v>3</v>
      </c>
      <c r="AT656" s="19" t="s">
        <v>889</v>
      </c>
    </row>
    <row r="657" spans="1:46" ht="16.5">
      <c r="A657" s="16">
        <v>264</v>
      </c>
      <c r="B657" s="17">
        <v>656</v>
      </c>
      <c r="C657" s="18" t="s">
        <v>1578</v>
      </c>
      <c r="D657" s="18" t="str">
        <f t="shared" si="38"/>
        <v xml:space="preserve"> AC/MC, Pauillac, 4e grand cru classé</v>
      </c>
      <c r="E657" s="19" t="s">
        <v>890</v>
      </c>
      <c r="F657" s="20" t="s">
        <v>16</v>
      </c>
      <c r="G657" s="15" t="str">
        <f t="shared" si="37"/>
        <v>CHF 320-800</v>
      </c>
      <c r="H657" s="43">
        <v>0</v>
      </c>
      <c r="J657" s="15" t="s">
        <v>1140</v>
      </c>
      <c r="K657" s="15" t="s">
        <v>1144</v>
      </c>
      <c r="L657" s="15" t="s">
        <v>1299</v>
      </c>
      <c r="AS657" s="19" t="s">
        <v>3</v>
      </c>
      <c r="AT657" s="19" t="s">
        <v>891</v>
      </c>
    </row>
    <row r="658" spans="1:46" ht="16.5">
      <c r="A658" s="16">
        <v>264</v>
      </c>
      <c r="B658" s="17">
        <v>657</v>
      </c>
      <c r="C658" s="18" t="s">
        <v>1143</v>
      </c>
      <c r="D658" s="18" t="str">
        <f t="shared" si="38"/>
        <v xml:space="preserve"> AC/MC, Pauillac, 1er grand cru classé </v>
      </c>
      <c r="E658" s="19" t="s">
        <v>892</v>
      </c>
      <c r="F658" s="20" t="s">
        <v>16</v>
      </c>
      <c r="G658" s="15" t="str">
        <f t="shared" si="37"/>
        <v>CHF 300-400</v>
      </c>
      <c r="H658" s="43">
        <v>0</v>
      </c>
      <c r="J658" s="15" t="s">
        <v>1140</v>
      </c>
      <c r="K658" s="15" t="s">
        <v>1144</v>
      </c>
      <c r="L658" s="15" t="s">
        <v>1299</v>
      </c>
      <c r="AS658" s="19" t="s">
        <v>3</v>
      </c>
      <c r="AT658" s="19" t="s">
        <v>87</v>
      </c>
    </row>
    <row r="659" spans="1:46" ht="16.5">
      <c r="A659" s="16">
        <v>264</v>
      </c>
      <c r="B659" s="17">
        <v>658</v>
      </c>
      <c r="C659" s="18" t="s">
        <v>1143</v>
      </c>
      <c r="D659" s="18" t="str">
        <f t="shared" si="38"/>
        <v xml:space="preserve"> AC/MC, Pauillac, 1er grand cru classé </v>
      </c>
      <c r="E659" s="19" t="s">
        <v>893</v>
      </c>
      <c r="F659" s="20" t="s">
        <v>16</v>
      </c>
      <c r="G659" s="15" t="str">
        <f t="shared" si="37"/>
        <v>CHF 180-250</v>
      </c>
      <c r="H659" s="43">
        <v>0</v>
      </c>
      <c r="J659" s="15" t="s">
        <v>1140</v>
      </c>
      <c r="K659" s="15" t="s">
        <v>1144</v>
      </c>
      <c r="L659" s="15" t="s">
        <v>1299</v>
      </c>
      <c r="AS659" s="19" t="s">
        <v>3</v>
      </c>
      <c r="AT659" s="19" t="s">
        <v>114</v>
      </c>
    </row>
    <row r="660" spans="1:46" ht="16.5">
      <c r="A660" s="16">
        <v>264</v>
      </c>
      <c r="B660" s="17">
        <v>659</v>
      </c>
      <c r="C660" s="18" t="s">
        <v>1143</v>
      </c>
      <c r="D660" s="18" t="str">
        <f t="shared" si="38"/>
        <v xml:space="preserve"> AC/MC, Pauillac, 1er grand cru classé </v>
      </c>
      <c r="E660" s="19" t="s">
        <v>894</v>
      </c>
      <c r="F660" s="20" t="s">
        <v>16</v>
      </c>
      <c r="G660" s="15" t="str">
        <f t="shared" si="37"/>
        <v>CHF 400-600</v>
      </c>
      <c r="H660" s="43">
        <v>0</v>
      </c>
      <c r="J660" s="15" t="s">
        <v>1140</v>
      </c>
      <c r="K660" s="15" t="s">
        <v>1144</v>
      </c>
      <c r="L660" s="15" t="s">
        <v>1299</v>
      </c>
      <c r="AS660" s="19" t="s">
        <v>3</v>
      </c>
      <c r="AT660" s="19" t="s">
        <v>61</v>
      </c>
    </row>
    <row r="661" spans="1:46" ht="16.5">
      <c r="A661" s="16">
        <v>264</v>
      </c>
      <c r="B661" s="17">
        <v>660</v>
      </c>
      <c r="C661" s="18" t="s">
        <v>1143</v>
      </c>
      <c r="D661" s="18" t="str">
        <f t="shared" si="38"/>
        <v xml:space="preserve"> AC/MC, Pauillac, 1er grand cru classé </v>
      </c>
      <c r="E661" s="19" t="s">
        <v>895</v>
      </c>
      <c r="F661" s="20" t="s">
        <v>16</v>
      </c>
      <c r="G661" s="15" t="str">
        <f t="shared" si="37"/>
        <v>CHF 1200-1800</v>
      </c>
      <c r="H661" s="43">
        <v>0</v>
      </c>
      <c r="J661" s="15" t="s">
        <v>1140</v>
      </c>
      <c r="K661" s="15" t="s">
        <v>1144</v>
      </c>
      <c r="L661" s="15" t="s">
        <v>1299</v>
      </c>
      <c r="AS661" s="19" t="s">
        <v>3</v>
      </c>
      <c r="AT661" s="19" t="s">
        <v>72</v>
      </c>
    </row>
    <row r="662" spans="1:46" ht="16.5">
      <c r="A662" s="16">
        <v>264</v>
      </c>
      <c r="B662" s="17">
        <v>661</v>
      </c>
      <c r="C662" s="18" t="s">
        <v>1143</v>
      </c>
      <c r="D662" s="18" t="str">
        <f t="shared" si="38"/>
        <v xml:space="preserve"> AC/MC, Pauillac, 1er grand cru classé </v>
      </c>
      <c r="E662" s="19" t="s">
        <v>896</v>
      </c>
      <c r="F662" s="20" t="s">
        <v>16</v>
      </c>
      <c r="G662" s="15" t="str">
        <f t="shared" si="37"/>
        <v>CHF 1000-1500</v>
      </c>
      <c r="H662" s="43">
        <v>0</v>
      </c>
      <c r="J662" s="15" t="s">
        <v>1140</v>
      </c>
      <c r="K662" s="15" t="s">
        <v>1144</v>
      </c>
      <c r="L662" s="15" t="s">
        <v>1142</v>
      </c>
      <c r="AS662" s="19" t="s">
        <v>3</v>
      </c>
      <c r="AT662" s="19" t="s">
        <v>78</v>
      </c>
    </row>
    <row r="663" spans="1:46" ht="16.5">
      <c r="A663" s="16">
        <v>264</v>
      </c>
      <c r="B663" s="17">
        <v>662</v>
      </c>
      <c r="C663" s="18" t="s">
        <v>1146</v>
      </c>
      <c r="D663" s="18" t="str">
        <f t="shared" si="38"/>
        <v xml:space="preserve"> AC/MC, Pauillac, 1er grand cru classé</v>
      </c>
      <c r="E663" s="19" t="s">
        <v>897</v>
      </c>
      <c r="F663" s="20" t="s">
        <v>16</v>
      </c>
      <c r="G663" s="15" t="str">
        <f t="shared" si="37"/>
        <v>CHF 800-1200</v>
      </c>
      <c r="H663" s="43">
        <v>0</v>
      </c>
      <c r="J663" s="15" t="s">
        <v>1140</v>
      </c>
      <c r="K663" s="15" t="s">
        <v>1144</v>
      </c>
      <c r="L663" s="15" t="s">
        <v>1142</v>
      </c>
      <c r="AS663" s="19" t="s">
        <v>3</v>
      </c>
      <c r="AT663" s="19" t="s">
        <v>17</v>
      </c>
    </row>
    <row r="664" spans="1:46" ht="16.5">
      <c r="A664" s="16">
        <v>264</v>
      </c>
      <c r="B664" s="17">
        <v>663</v>
      </c>
      <c r="C664" s="18" t="s">
        <v>1146</v>
      </c>
      <c r="D664" s="18" t="str">
        <f t="shared" si="38"/>
        <v xml:space="preserve"> AC/MC, Pauillac, 1er grand cru classé</v>
      </c>
      <c r="E664" s="19" t="s">
        <v>898</v>
      </c>
      <c r="F664" s="20" t="s">
        <v>16</v>
      </c>
      <c r="G664" s="15" t="str">
        <f t="shared" si="37"/>
        <v>CHF 800-1200</v>
      </c>
      <c r="H664" s="43">
        <v>0</v>
      </c>
      <c r="J664" s="15" t="s">
        <v>1140</v>
      </c>
      <c r="K664" s="15" t="s">
        <v>1144</v>
      </c>
      <c r="L664" s="15" t="s">
        <v>1142</v>
      </c>
      <c r="AS664" s="19" t="s">
        <v>3</v>
      </c>
      <c r="AT664" s="19" t="s">
        <v>17</v>
      </c>
    </row>
    <row r="665" spans="1:46" ht="16.5">
      <c r="A665" s="16">
        <v>264</v>
      </c>
      <c r="B665" s="17">
        <v>664</v>
      </c>
      <c r="C665" s="18" t="s">
        <v>1146</v>
      </c>
      <c r="D665" s="18" t="str">
        <f t="shared" si="38"/>
        <v xml:space="preserve"> AC/MC, Pauillac, 1er grand cru classé</v>
      </c>
      <c r="E665" s="19" t="s">
        <v>899</v>
      </c>
      <c r="F665" s="20" t="s">
        <v>16</v>
      </c>
      <c r="G665" s="15" t="str">
        <f t="shared" si="37"/>
        <v>CHF 200-300</v>
      </c>
      <c r="H665" s="43">
        <v>0</v>
      </c>
      <c r="J665" s="15" t="s">
        <v>1140</v>
      </c>
      <c r="K665" s="15" t="s">
        <v>1144</v>
      </c>
      <c r="L665" s="15" t="s">
        <v>1142</v>
      </c>
      <c r="AS665" s="19" t="s">
        <v>3</v>
      </c>
      <c r="AT665" s="19" t="s">
        <v>318</v>
      </c>
    </row>
    <row r="666" spans="1:46" ht="16.5">
      <c r="A666" s="16">
        <v>264</v>
      </c>
      <c r="B666" s="17">
        <v>665</v>
      </c>
      <c r="C666" s="18" t="s">
        <v>1145</v>
      </c>
      <c r="D666" s="18" t="str">
        <f t="shared" si="38"/>
        <v xml:space="preserve"> AC/MC, Pauillac, 1er grand cru classé</v>
      </c>
      <c r="E666" s="19" t="s">
        <v>900</v>
      </c>
      <c r="F666" s="20" t="s">
        <v>16</v>
      </c>
      <c r="G666" s="15" t="str">
        <f t="shared" si="37"/>
        <v>CHF 200-350</v>
      </c>
      <c r="H666" s="43">
        <v>0</v>
      </c>
      <c r="J666" s="15" t="s">
        <v>1140</v>
      </c>
      <c r="K666" s="15" t="s">
        <v>1144</v>
      </c>
      <c r="L666" s="15" t="s">
        <v>1142</v>
      </c>
      <c r="AS666" s="19" t="s">
        <v>3</v>
      </c>
      <c r="AT666" s="19" t="s">
        <v>901</v>
      </c>
    </row>
    <row r="667" spans="1:46" ht="16.5">
      <c r="A667" s="16">
        <v>264</v>
      </c>
      <c r="B667" s="17">
        <v>666</v>
      </c>
      <c r="C667" s="18" t="s">
        <v>1145</v>
      </c>
      <c r="D667" s="18" t="str">
        <f t="shared" si="38"/>
        <v xml:space="preserve"> AC/MC, Pauillac, 1er grand cru classé</v>
      </c>
      <c r="E667" s="19" t="s">
        <v>902</v>
      </c>
      <c r="F667" s="20" t="s">
        <v>16</v>
      </c>
      <c r="G667" s="15" t="str">
        <f t="shared" si="37"/>
        <v>CHF 900-1200</v>
      </c>
      <c r="H667" s="43">
        <v>0</v>
      </c>
      <c r="J667" s="15" t="s">
        <v>1140</v>
      </c>
      <c r="K667" s="15" t="s">
        <v>1144</v>
      </c>
      <c r="L667" s="15" t="s">
        <v>1142</v>
      </c>
      <c r="AS667" s="19" t="s">
        <v>3</v>
      </c>
      <c r="AT667" s="19" t="s">
        <v>100</v>
      </c>
    </row>
    <row r="668" spans="1:46" ht="16.5">
      <c r="A668" s="16">
        <v>264</v>
      </c>
      <c r="B668" s="17">
        <v>667</v>
      </c>
      <c r="C668" s="18" t="s">
        <v>1145</v>
      </c>
      <c r="D668" s="18" t="str">
        <f t="shared" si="38"/>
        <v xml:space="preserve"> AC/MC, Pauillac, 1er grand cru classé</v>
      </c>
      <c r="E668" s="19" t="s">
        <v>903</v>
      </c>
      <c r="F668" s="20" t="s">
        <v>16</v>
      </c>
      <c r="G668" s="15" t="str">
        <f t="shared" si="37"/>
        <v>CHF 600-900</v>
      </c>
      <c r="H668" s="43">
        <v>0</v>
      </c>
      <c r="J668" s="15" t="s">
        <v>1140</v>
      </c>
      <c r="K668" s="15" t="s">
        <v>1144</v>
      </c>
      <c r="L668" s="15" t="s">
        <v>1142</v>
      </c>
      <c r="AS668" s="19" t="s">
        <v>3</v>
      </c>
      <c r="AT668" s="19" t="s">
        <v>62</v>
      </c>
    </row>
    <row r="669" spans="1:46" ht="16.5">
      <c r="A669" s="16">
        <v>264</v>
      </c>
      <c r="B669" s="17">
        <v>668</v>
      </c>
      <c r="C669" s="18" t="s">
        <v>1145</v>
      </c>
      <c r="D669" s="18" t="str">
        <f t="shared" si="38"/>
        <v xml:space="preserve"> AC/MC, Pauillac, 1er grand cru classé</v>
      </c>
      <c r="E669" s="19" t="s">
        <v>904</v>
      </c>
      <c r="F669" s="20" t="s">
        <v>16</v>
      </c>
      <c r="G669" s="15" t="str">
        <f t="shared" si="37"/>
        <v>CHF 540-750</v>
      </c>
      <c r="H669" s="43">
        <v>0</v>
      </c>
      <c r="J669" s="15" t="s">
        <v>1140</v>
      </c>
      <c r="K669" s="15" t="s">
        <v>1144</v>
      </c>
      <c r="L669" s="15" t="s">
        <v>1142</v>
      </c>
      <c r="AS669" s="19" t="s">
        <v>3</v>
      </c>
      <c r="AT669" s="19" t="s">
        <v>370</v>
      </c>
    </row>
    <row r="670" spans="1:46" ht="16.5">
      <c r="A670" s="16">
        <v>264</v>
      </c>
      <c r="B670" s="17">
        <v>669</v>
      </c>
      <c r="C670" s="18" t="s">
        <v>1145</v>
      </c>
      <c r="D670" s="18" t="str">
        <f t="shared" si="38"/>
        <v xml:space="preserve"> AC/MC, Pauillac, 1er grand cru classé</v>
      </c>
      <c r="E670" s="19" t="s">
        <v>905</v>
      </c>
      <c r="F670" s="20" t="s">
        <v>16</v>
      </c>
      <c r="G670" s="15" t="str">
        <f t="shared" si="37"/>
        <v>CHF 1000-1500</v>
      </c>
      <c r="H670" s="43">
        <v>0</v>
      </c>
      <c r="J670" s="15" t="s">
        <v>1140</v>
      </c>
      <c r="K670" s="15" t="s">
        <v>1144</v>
      </c>
      <c r="L670" s="15" t="s">
        <v>1142</v>
      </c>
      <c r="AS670" s="19" t="s">
        <v>3</v>
      </c>
      <c r="AT670" s="19" t="s">
        <v>78</v>
      </c>
    </row>
    <row r="671" spans="1:46" ht="16.5">
      <c r="A671" s="16">
        <v>264</v>
      </c>
      <c r="B671" s="17">
        <v>670</v>
      </c>
      <c r="C671" s="18" t="s">
        <v>1145</v>
      </c>
      <c r="D671" s="18" t="str">
        <f t="shared" si="38"/>
        <v xml:space="preserve"> AC/MC, Pauillac, 1er grand cru classé</v>
      </c>
      <c r="E671" s="19" t="s">
        <v>906</v>
      </c>
      <c r="F671" s="20" t="s">
        <v>16</v>
      </c>
      <c r="G671" s="15" t="str">
        <f t="shared" si="37"/>
        <v>CHF 1000-1500</v>
      </c>
      <c r="H671" s="43">
        <v>0</v>
      </c>
      <c r="J671" s="15" t="s">
        <v>1140</v>
      </c>
      <c r="K671" s="15" t="s">
        <v>1144</v>
      </c>
      <c r="L671" s="15" t="s">
        <v>1142</v>
      </c>
      <c r="AS671" s="19" t="s">
        <v>3</v>
      </c>
      <c r="AT671" s="19" t="s">
        <v>78</v>
      </c>
    </row>
    <row r="672" spans="1:46" ht="16.5">
      <c r="A672" s="16">
        <v>264</v>
      </c>
      <c r="B672" s="17">
        <v>671</v>
      </c>
      <c r="C672" s="18" t="s">
        <v>1145</v>
      </c>
      <c r="D672" s="18" t="str">
        <f t="shared" si="38"/>
        <v xml:space="preserve"> AC/MC, Pauillac, 1er grand cru classé</v>
      </c>
      <c r="E672" s="19" t="s">
        <v>907</v>
      </c>
      <c r="F672" s="20" t="s">
        <v>16</v>
      </c>
      <c r="G672" s="15" t="str">
        <f t="shared" si="37"/>
        <v>CHF 750-990</v>
      </c>
      <c r="H672" s="43">
        <v>0</v>
      </c>
      <c r="J672" s="15" t="s">
        <v>1140</v>
      </c>
      <c r="K672" s="15" t="s">
        <v>1153</v>
      </c>
      <c r="L672" s="15" t="s">
        <v>1743</v>
      </c>
      <c r="M672" s="15" t="s">
        <v>1744</v>
      </c>
      <c r="N672" s="15" t="s">
        <v>1140</v>
      </c>
      <c r="O672" s="15" t="s">
        <v>1144</v>
      </c>
      <c r="P672" s="15" t="s">
        <v>1745</v>
      </c>
      <c r="AS672" s="19" t="s">
        <v>3</v>
      </c>
      <c r="AT672" s="19" t="s">
        <v>908</v>
      </c>
    </row>
    <row r="673" spans="1:46" ht="16.5">
      <c r="A673" s="16">
        <v>264</v>
      </c>
      <c r="B673" s="17">
        <v>672</v>
      </c>
      <c r="C673" s="18" t="s">
        <v>1882</v>
      </c>
      <c r="D673" s="18" t="s">
        <v>1883</v>
      </c>
      <c r="E673" s="19" t="s">
        <v>911</v>
      </c>
      <c r="F673" s="20" t="s">
        <v>16</v>
      </c>
      <c r="G673" s="15" t="str">
        <f t="shared" si="37"/>
        <v>CHF 200-300</v>
      </c>
      <c r="H673" s="43">
        <v>0</v>
      </c>
      <c r="J673" s="15" t="s">
        <v>1140</v>
      </c>
      <c r="K673" s="15" t="s">
        <v>1153</v>
      </c>
      <c r="L673" s="15" t="s">
        <v>1151</v>
      </c>
      <c r="AS673" s="19" t="s">
        <v>3</v>
      </c>
      <c r="AT673" s="19" t="s">
        <v>318</v>
      </c>
    </row>
    <row r="674" spans="1:46" ht="16.5">
      <c r="A674" s="16">
        <v>264</v>
      </c>
      <c r="B674" s="17">
        <v>673</v>
      </c>
      <c r="C674" s="18" t="s">
        <v>1371</v>
      </c>
      <c r="D674" s="18" t="str">
        <f t="shared" ref="D674:D685" si="39">J673&amp;","&amp;K673&amp;","&amp;L673</f>
        <v xml:space="preserve"> AC/MC, St. Estèphe, 2e grand cru classé</v>
      </c>
      <c r="E674" s="19" t="s">
        <v>912</v>
      </c>
      <c r="F674" s="20" t="s">
        <v>16</v>
      </c>
      <c r="G674" s="15" t="str">
        <f t="shared" si="37"/>
        <v>CHF 540-750</v>
      </c>
      <c r="H674" s="43">
        <v>0</v>
      </c>
      <c r="J674" s="15" t="s">
        <v>1140</v>
      </c>
      <c r="K674" s="15" t="s">
        <v>1153</v>
      </c>
      <c r="L674" s="15" t="s">
        <v>1151</v>
      </c>
      <c r="AS674" s="19" t="s">
        <v>3</v>
      </c>
      <c r="AT674" s="19" t="s">
        <v>370</v>
      </c>
    </row>
    <row r="675" spans="1:46" ht="16.5">
      <c r="A675" s="16">
        <v>264</v>
      </c>
      <c r="B675" s="17">
        <v>674</v>
      </c>
      <c r="C675" s="18" t="s">
        <v>1152</v>
      </c>
      <c r="D675" s="18" t="str">
        <f t="shared" si="39"/>
        <v xml:space="preserve"> AC/MC, St. Estèphe, 2e grand cru classé</v>
      </c>
      <c r="E675" s="19" t="s">
        <v>914</v>
      </c>
      <c r="F675" s="20" t="s">
        <v>16</v>
      </c>
      <c r="G675" s="15" t="str">
        <f t="shared" si="37"/>
        <v>CHF 400-600</v>
      </c>
      <c r="H675" s="43">
        <v>0</v>
      </c>
      <c r="J675" s="15" t="s">
        <v>1140</v>
      </c>
      <c r="K675" s="15" t="s">
        <v>1148</v>
      </c>
      <c r="L675" s="15" t="s">
        <v>1514</v>
      </c>
      <c r="AS675" s="19" t="s">
        <v>3</v>
      </c>
      <c r="AT675" s="19" t="s">
        <v>61</v>
      </c>
    </row>
    <row r="676" spans="1:46" ht="16.5">
      <c r="A676" s="16">
        <v>264</v>
      </c>
      <c r="B676" s="17">
        <v>675</v>
      </c>
      <c r="C676" s="18" t="s">
        <v>1691</v>
      </c>
      <c r="D676" s="18" t="str">
        <f t="shared" si="39"/>
        <v xml:space="preserve"> AC/MC, St. Julien, 4e grand cru classé </v>
      </c>
      <c r="E676" s="19" t="s">
        <v>916</v>
      </c>
      <c r="F676" s="20" t="s">
        <v>16</v>
      </c>
      <c r="G676" s="15" t="str">
        <f t="shared" si="37"/>
        <v>CHF 200-400</v>
      </c>
      <c r="H676" s="43">
        <v>0</v>
      </c>
      <c r="J676" s="15" t="s">
        <v>1140</v>
      </c>
      <c r="K676" s="15" t="s">
        <v>1148</v>
      </c>
      <c r="L676" s="15" t="s">
        <v>1514</v>
      </c>
      <c r="AS676" s="19" t="s">
        <v>3</v>
      </c>
      <c r="AT676" s="19" t="s">
        <v>917</v>
      </c>
    </row>
    <row r="677" spans="1:46" ht="16.5">
      <c r="A677" s="16">
        <v>264</v>
      </c>
      <c r="B677" s="17">
        <v>676</v>
      </c>
      <c r="C677" s="18" t="s">
        <v>1621</v>
      </c>
      <c r="D677" s="18" t="str">
        <f t="shared" si="39"/>
        <v xml:space="preserve"> AC/MC, St. Julien, 4e grand cru classé </v>
      </c>
      <c r="E677" s="19" t="s">
        <v>918</v>
      </c>
      <c r="F677" s="20" t="s">
        <v>16</v>
      </c>
      <c r="G677" s="15" t="str">
        <f t="shared" si="37"/>
        <v>CHF 120-210</v>
      </c>
      <c r="H677" s="43">
        <v>0</v>
      </c>
      <c r="J677" s="15" t="s">
        <v>1140</v>
      </c>
      <c r="K677" s="15" t="s">
        <v>1148</v>
      </c>
      <c r="L677" s="15" t="s">
        <v>1151</v>
      </c>
      <c r="AS677" s="19" t="s">
        <v>3</v>
      </c>
      <c r="AT677" s="19" t="s">
        <v>919</v>
      </c>
    </row>
    <row r="678" spans="1:46" ht="16.5">
      <c r="A678" s="16">
        <v>264</v>
      </c>
      <c r="B678" s="17">
        <v>677</v>
      </c>
      <c r="C678" s="18" t="s">
        <v>1622</v>
      </c>
      <c r="D678" s="18" t="str">
        <f t="shared" si="39"/>
        <v xml:space="preserve"> AC/MC, St. Julien, 2e grand cru classé</v>
      </c>
      <c r="E678" s="19" t="s">
        <v>1117</v>
      </c>
      <c r="F678" s="20" t="s">
        <v>16</v>
      </c>
      <c r="G678" s="15" t="str">
        <f t="shared" si="37"/>
        <v>CHF 450-600</v>
      </c>
      <c r="H678" s="43">
        <v>0</v>
      </c>
      <c r="J678" s="15" t="s">
        <v>1140</v>
      </c>
      <c r="K678" s="15" t="s">
        <v>1148</v>
      </c>
      <c r="L678" s="15" t="s">
        <v>1149</v>
      </c>
      <c r="AS678" s="19" t="s">
        <v>3</v>
      </c>
      <c r="AT678" s="19" t="s">
        <v>104</v>
      </c>
    </row>
    <row r="679" spans="1:46" ht="16.5">
      <c r="A679" s="16">
        <v>264</v>
      </c>
      <c r="B679" s="17">
        <v>678</v>
      </c>
      <c r="C679" s="18" t="s">
        <v>1311</v>
      </c>
      <c r="D679" s="18" t="str">
        <f t="shared" si="39"/>
        <v xml:space="preserve"> AC/MC, St. Julien, 2e grand cru classé </v>
      </c>
      <c r="E679" s="19" t="s">
        <v>920</v>
      </c>
      <c r="F679" s="20" t="s">
        <v>16</v>
      </c>
      <c r="G679" s="15" t="str">
        <f t="shared" si="37"/>
        <v>CHF 250-400</v>
      </c>
      <c r="H679" s="43">
        <v>0</v>
      </c>
      <c r="J679" s="15" t="s">
        <v>1140</v>
      </c>
      <c r="K679" s="15" t="s">
        <v>1148</v>
      </c>
      <c r="L679" s="15" t="s">
        <v>1149</v>
      </c>
      <c r="AS679" s="19" t="s">
        <v>3</v>
      </c>
      <c r="AT679" s="19" t="s">
        <v>431</v>
      </c>
    </row>
    <row r="680" spans="1:46" ht="16.5">
      <c r="A680" s="16">
        <v>264</v>
      </c>
      <c r="B680" s="17">
        <v>679</v>
      </c>
      <c r="C680" s="18" t="s">
        <v>1147</v>
      </c>
      <c r="D680" s="18" t="str">
        <f t="shared" si="39"/>
        <v xml:space="preserve"> AC/MC, St. Julien, 2e grand cru classé </v>
      </c>
      <c r="E680" s="19" t="s">
        <v>921</v>
      </c>
      <c r="F680" s="20" t="s">
        <v>16</v>
      </c>
      <c r="G680" s="15" t="str">
        <f t="shared" si="37"/>
        <v>CHF 240-360</v>
      </c>
      <c r="H680" s="43">
        <v>0</v>
      </c>
      <c r="J680" s="15" t="s">
        <v>1140</v>
      </c>
      <c r="K680" s="15" t="s">
        <v>1159</v>
      </c>
      <c r="L680" s="15" t="s">
        <v>1168</v>
      </c>
      <c r="AS680" s="19" t="s">
        <v>3</v>
      </c>
      <c r="AT680" s="19" t="s">
        <v>284</v>
      </c>
    </row>
    <row r="681" spans="1:46" ht="16.5">
      <c r="A681" s="16">
        <v>264</v>
      </c>
      <c r="B681" s="17">
        <v>680</v>
      </c>
      <c r="C681" s="18" t="s">
        <v>1306</v>
      </c>
      <c r="D681" s="18" t="str">
        <f t="shared" si="39"/>
        <v xml:space="preserve"> AC/MC, St. Emilion, 1er grand cru classé (A)</v>
      </c>
      <c r="E681" s="19" t="s">
        <v>922</v>
      </c>
      <c r="F681" s="20" t="s">
        <v>16</v>
      </c>
      <c r="G681" s="15" t="str">
        <f t="shared" si="37"/>
        <v>CHF 400-700</v>
      </c>
      <c r="H681" s="43">
        <v>0</v>
      </c>
      <c r="J681" s="15" t="s">
        <v>1140</v>
      </c>
      <c r="K681" s="15" t="s">
        <v>1159</v>
      </c>
      <c r="L681" s="15" t="s">
        <v>1168</v>
      </c>
      <c r="AS681" s="19" t="s">
        <v>3</v>
      </c>
      <c r="AT681" s="19" t="s">
        <v>923</v>
      </c>
    </row>
    <row r="682" spans="1:46" ht="16.5">
      <c r="A682" s="16">
        <v>264</v>
      </c>
      <c r="B682" s="17">
        <v>681</v>
      </c>
      <c r="C682" s="18" t="s">
        <v>1306</v>
      </c>
      <c r="D682" s="18" t="str">
        <f t="shared" si="39"/>
        <v xml:space="preserve"> AC/MC, St. Emilion, 1er grand cru classé (A)</v>
      </c>
      <c r="E682" s="19" t="s">
        <v>924</v>
      </c>
      <c r="F682" s="20" t="s">
        <v>16</v>
      </c>
      <c r="G682" s="15" t="str">
        <f t="shared" si="37"/>
        <v>CHF 600-900</v>
      </c>
      <c r="H682" s="43">
        <v>0</v>
      </c>
      <c r="J682" s="15" t="s">
        <v>1140</v>
      </c>
      <c r="K682" s="15" t="s">
        <v>1159</v>
      </c>
      <c r="L682" s="15" t="s">
        <v>1168</v>
      </c>
      <c r="AS682" s="19" t="s">
        <v>3</v>
      </c>
      <c r="AT682" s="19" t="s">
        <v>62</v>
      </c>
    </row>
    <row r="683" spans="1:46" ht="16.5">
      <c r="A683" s="16">
        <v>264</v>
      </c>
      <c r="B683" s="17">
        <v>682</v>
      </c>
      <c r="C683" s="18" t="s">
        <v>1306</v>
      </c>
      <c r="D683" s="18" t="str">
        <f t="shared" si="39"/>
        <v xml:space="preserve"> AC/MC, St. Emilion, 1er grand cru classé (A)</v>
      </c>
      <c r="E683" s="19" t="s">
        <v>925</v>
      </c>
      <c r="F683" s="20" t="s">
        <v>16</v>
      </c>
      <c r="G683" s="15" t="str">
        <f t="shared" si="37"/>
        <v>CHF 300-500</v>
      </c>
      <c r="H683" s="43">
        <v>0</v>
      </c>
      <c r="J683" s="15" t="s">
        <v>1140</v>
      </c>
      <c r="K683" s="15" t="s">
        <v>1159</v>
      </c>
      <c r="L683" s="15" t="s">
        <v>1168</v>
      </c>
      <c r="AS683" s="19" t="s">
        <v>3</v>
      </c>
      <c r="AT683" s="19" t="s">
        <v>197</v>
      </c>
    </row>
    <row r="684" spans="1:46" ht="16.5">
      <c r="A684" s="16">
        <v>264</v>
      </c>
      <c r="B684" s="17">
        <v>683</v>
      </c>
      <c r="C684" s="18" t="s">
        <v>1306</v>
      </c>
      <c r="D684" s="18" t="str">
        <f t="shared" si="39"/>
        <v xml:space="preserve"> AC/MC, St. Emilion, 1er grand cru classé (A)</v>
      </c>
      <c r="E684" s="19" t="s">
        <v>926</v>
      </c>
      <c r="F684" s="20" t="s">
        <v>16</v>
      </c>
      <c r="G684" s="15" t="str">
        <f t="shared" si="37"/>
        <v>CHF 700-1000</v>
      </c>
      <c r="H684" s="43">
        <v>0</v>
      </c>
      <c r="J684" s="15" t="s">
        <v>1140</v>
      </c>
      <c r="K684" s="15" t="s">
        <v>1159</v>
      </c>
      <c r="L684" s="15" t="s">
        <v>1168</v>
      </c>
      <c r="AS684" s="19" t="s">
        <v>3</v>
      </c>
      <c r="AT684" s="19" t="s">
        <v>694</v>
      </c>
    </row>
    <row r="685" spans="1:46" ht="16.5">
      <c r="A685" s="16">
        <v>264</v>
      </c>
      <c r="B685" s="17">
        <v>684</v>
      </c>
      <c r="C685" s="18" t="s">
        <v>1306</v>
      </c>
      <c r="D685" s="18" t="str">
        <f t="shared" si="39"/>
        <v xml:space="preserve"> AC/MC, St. Emilion, 1er grand cru classé (A)</v>
      </c>
      <c r="E685" s="19" t="s">
        <v>927</v>
      </c>
      <c r="F685" s="20" t="s">
        <v>16</v>
      </c>
      <c r="G685" s="15" t="str">
        <f t="shared" si="37"/>
        <v>CHF 600-800</v>
      </c>
      <c r="H685" s="43">
        <v>0</v>
      </c>
      <c r="J685" s="15" t="s">
        <v>1140</v>
      </c>
      <c r="K685" s="15" t="s">
        <v>1159</v>
      </c>
      <c r="L685" s="15" t="s">
        <v>1746</v>
      </c>
      <c r="M685" s="15" t="s">
        <v>1747</v>
      </c>
      <c r="N685" s="15" t="s">
        <v>1140</v>
      </c>
      <c r="O685" s="15" t="s">
        <v>1159</v>
      </c>
      <c r="P685" s="15" t="s">
        <v>1748</v>
      </c>
      <c r="Q685" s="15" t="s">
        <v>1749</v>
      </c>
      <c r="R685" s="15" t="s">
        <v>1750</v>
      </c>
      <c r="S685" s="15" t="s">
        <v>1751</v>
      </c>
      <c r="T685" s="15" t="s">
        <v>1140</v>
      </c>
      <c r="U685" s="15" t="s">
        <v>1159</v>
      </c>
      <c r="V685" s="15" t="s">
        <v>1752</v>
      </c>
      <c r="AS685" s="19" t="s">
        <v>3</v>
      </c>
      <c r="AT685" s="19" t="s">
        <v>90</v>
      </c>
    </row>
    <row r="686" spans="1:46" ht="16.5">
      <c r="A686" s="16">
        <v>264</v>
      </c>
      <c r="B686" s="17">
        <v>685</v>
      </c>
      <c r="C686" s="18" t="s">
        <v>1878</v>
      </c>
      <c r="D686" s="18" t="s">
        <v>1879</v>
      </c>
      <c r="E686" s="19" t="s">
        <v>828</v>
      </c>
      <c r="F686" s="20" t="s">
        <v>16</v>
      </c>
      <c r="G686" s="15" t="str">
        <f t="shared" si="37"/>
        <v>CHF 180-300</v>
      </c>
      <c r="H686" s="43">
        <v>0</v>
      </c>
      <c r="J686" s="15" t="s">
        <v>1140</v>
      </c>
      <c r="K686" s="15" t="s">
        <v>1141</v>
      </c>
      <c r="L686" s="15" t="s">
        <v>1579</v>
      </c>
      <c r="AS686" s="19" t="s">
        <v>3</v>
      </c>
      <c r="AT686" s="19" t="s">
        <v>397</v>
      </c>
    </row>
    <row r="687" spans="1:46" ht="16.5">
      <c r="A687" s="16">
        <v>264</v>
      </c>
      <c r="B687" s="17">
        <v>686</v>
      </c>
      <c r="C687" s="18" t="s">
        <v>1753</v>
      </c>
      <c r="D687" s="18" t="str">
        <f t="shared" ref="D687:D692" si="40">J686&amp;","&amp;K686&amp;","&amp;L686</f>
        <v xml:space="preserve"> AC/MC, Margaux, 4e grand cru classé</v>
      </c>
      <c r="E687" s="19" t="s">
        <v>1119</v>
      </c>
      <c r="F687" s="20" t="s">
        <v>16</v>
      </c>
      <c r="G687" s="15" t="str">
        <f t="shared" si="37"/>
        <v>CHF 120-210</v>
      </c>
      <c r="H687" s="43">
        <v>0</v>
      </c>
      <c r="J687" s="15" t="s">
        <v>1140</v>
      </c>
      <c r="K687" s="15" t="s">
        <v>1141</v>
      </c>
      <c r="L687" s="15" t="s">
        <v>1151</v>
      </c>
      <c r="AS687" s="19" t="s">
        <v>3</v>
      </c>
      <c r="AT687" s="19" t="s">
        <v>919</v>
      </c>
    </row>
    <row r="688" spans="1:46" ht="16.5">
      <c r="A688" s="16">
        <v>264</v>
      </c>
      <c r="B688" s="17">
        <v>687</v>
      </c>
      <c r="C688" s="18" t="s">
        <v>1754</v>
      </c>
      <c r="D688" s="18" t="str">
        <f t="shared" si="40"/>
        <v xml:space="preserve"> AC/MC, Margaux, 2e grand cru classé</v>
      </c>
      <c r="E688" s="19" t="s">
        <v>932</v>
      </c>
      <c r="F688" s="20" t="s">
        <v>16</v>
      </c>
      <c r="G688" s="15" t="str">
        <f t="shared" si="37"/>
        <v>CHF 160-240</v>
      </c>
      <c r="H688" s="43">
        <v>0</v>
      </c>
      <c r="J688" s="15" t="s">
        <v>1310</v>
      </c>
      <c r="K688" s="15" t="s">
        <v>1144</v>
      </c>
      <c r="L688" s="15" t="s">
        <v>1483</v>
      </c>
      <c r="AS688" s="19" t="s">
        <v>3</v>
      </c>
      <c r="AT688" s="19" t="s">
        <v>933</v>
      </c>
    </row>
    <row r="689" spans="1:46" ht="16.5">
      <c r="A689" s="16">
        <v>264</v>
      </c>
      <c r="B689" s="17">
        <v>688</v>
      </c>
      <c r="C689" s="18" t="s">
        <v>1755</v>
      </c>
      <c r="D689" s="18" t="str">
        <f t="shared" si="40"/>
        <v xml:space="preserve"> AC/FB, Pauillac, 5e grand cru classé </v>
      </c>
      <c r="E689" s="19" t="s">
        <v>1120</v>
      </c>
      <c r="F689" s="20" t="s">
        <v>16</v>
      </c>
      <c r="G689" s="15" t="str">
        <f t="shared" si="37"/>
        <v>CHF 50-100</v>
      </c>
      <c r="H689" s="43">
        <v>0</v>
      </c>
      <c r="J689" s="15" t="s">
        <v>1140</v>
      </c>
      <c r="K689" s="15" t="s">
        <v>1148</v>
      </c>
      <c r="L689" s="15" t="s">
        <v>1151</v>
      </c>
      <c r="AS689" s="19" t="s">
        <v>3</v>
      </c>
      <c r="AT689" s="19" t="s">
        <v>935</v>
      </c>
    </row>
    <row r="690" spans="1:46" ht="16.5">
      <c r="A690" s="16">
        <v>264</v>
      </c>
      <c r="B690" s="17">
        <v>689</v>
      </c>
      <c r="C690" s="18" t="s">
        <v>1622</v>
      </c>
      <c r="D690" s="18" t="str">
        <f t="shared" si="40"/>
        <v xml:space="preserve"> AC/MC, St. Julien, 2e grand cru classé</v>
      </c>
      <c r="E690" s="19" t="s">
        <v>936</v>
      </c>
      <c r="F690" s="20" t="s">
        <v>16</v>
      </c>
      <c r="G690" s="15" t="str">
        <f t="shared" si="37"/>
        <v>CHF 80-1500</v>
      </c>
      <c r="H690" s="43">
        <v>0</v>
      </c>
      <c r="J690" s="15" t="s">
        <v>1140</v>
      </c>
      <c r="K690" s="15" t="s">
        <v>1153</v>
      </c>
      <c r="L690" s="15" t="s">
        <v>1149</v>
      </c>
      <c r="AS690" s="19" t="s">
        <v>3</v>
      </c>
      <c r="AT690" s="19" t="s">
        <v>937</v>
      </c>
    </row>
    <row r="691" spans="1:46" ht="16.5">
      <c r="A691" s="16">
        <v>264</v>
      </c>
      <c r="B691" s="17">
        <v>690</v>
      </c>
      <c r="C691" s="18" t="s">
        <v>1152</v>
      </c>
      <c r="D691" s="18" t="str">
        <f t="shared" si="40"/>
        <v xml:space="preserve"> AC/MC, St. Estèphe, 2e grand cru classé </v>
      </c>
      <c r="E691" s="19" t="s">
        <v>1121</v>
      </c>
      <c r="F691" s="20" t="s">
        <v>16</v>
      </c>
      <c r="G691" s="15" t="str">
        <f t="shared" si="37"/>
        <v>CHF 100-200</v>
      </c>
      <c r="H691" s="43">
        <v>0</v>
      </c>
      <c r="J691" s="15" t="s">
        <v>1140</v>
      </c>
      <c r="K691" s="15" t="s">
        <v>1511</v>
      </c>
      <c r="L691" s="15" t="s">
        <v>1292</v>
      </c>
      <c r="AS691" s="19" t="s">
        <v>3</v>
      </c>
      <c r="AT691" s="19" t="s">
        <v>938</v>
      </c>
    </row>
    <row r="692" spans="1:46" ht="16.5">
      <c r="A692" s="16">
        <v>264</v>
      </c>
      <c r="B692" s="17">
        <v>691</v>
      </c>
      <c r="C692" s="18" t="s">
        <v>1756</v>
      </c>
      <c r="D692" s="18" t="str">
        <f t="shared" si="40"/>
        <v xml:space="preserve"> AC/MC, Médoc, cru bourgeois</v>
      </c>
      <c r="E692" s="19" t="s">
        <v>920</v>
      </c>
      <c r="F692" s="20" t="s">
        <v>16</v>
      </c>
      <c r="G692" s="15" t="str">
        <f t="shared" si="37"/>
        <v>CHF 50-100</v>
      </c>
      <c r="H692" s="43">
        <v>0</v>
      </c>
      <c r="J692" s="15" t="s">
        <v>1185</v>
      </c>
      <c r="K692" s="15" t="s">
        <v>1186</v>
      </c>
      <c r="L692" s="15" t="s">
        <v>1193</v>
      </c>
      <c r="M692" s="15" t="s">
        <v>1603</v>
      </c>
      <c r="AS692" s="19" t="s">
        <v>3</v>
      </c>
      <c r="AT692" s="19" t="s">
        <v>935</v>
      </c>
    </row>
    <row r="693" spans="1:46" ht="16.5">
      <c r="A693" s="16">
        <v>264</v>
      </c>
      <c r="B693" s="17">
        <v>692</v>
      </c>
      <c r="C693" s="18" t="s">
        <v>1757</v>
      </c>
      <c r="D693" s="18" t="str">
        <f>J692&amp;","&amp;K692&amp;","&amp;L692&amp;","&amp;M692</f>
        <v xml:space="preserve"> AC/MO, Côte de Beaune, 1er cru, Domaine Michel Bouzereau</v>
      </c>
      <c r="E693" s="19" t="s">
        <v>412</v>
      </c>
      <c r="F693" s="20" t="s">
        <v>16</v>
      </c>
      <c r="G693" s="15" t="str">
        <f t="shared" si="37"/>
        <v>CHF 330-420</v>
      </c>
      <c r="H693" s="43">
        <v>0</v>
      </c>
      <c r="J693" s="15" t="s">
        <v>1185</v>
      </c>
      <c r="K693" s="15" t="s">
        <v>1541</v>
      </c>
      <c r="L693" s="15" t="s">
        <v>632</v>
      </c>
      <c r="AS693" s="19" t="s">
        <v>3</v>
      </c>
      <c r="AT693" s="19" t="s">
        <v>483</v>
      </c>
    </row>
    <row r="694" spans="1:46" ht="16.5">
      <c r="A694" s="16">
        <v>264</v>
      </c>
      <c r="B694" s="17">
        <v>693</v>
      </c>
      <c r="C694" s="18" t="s">
        <v>1758</v>
      </c>
      <c r="D694" s="18" t="str">
        <f>J693&amp;","&amp;K693&amp;","&amp;L693&amp;""&amp;M693</f>
        <v xml:space="preserve"> AC/MO, Rhône,Domaine Giraud</v>
      </c>
      <c r="E694" s="19" t="s">
        <v>940</v>
      </c>
      <c r="F694" s="20" t="s">
        <v>16</v>
      </c>
      <c r="G694" s="15" t="str">
        <f t="shared" si="37"/>
        <v>CHF 180-240</v>
      </c>
      <c r="H694" s="43">
        <v>0</v>
      </c>
      <c r="J694" s="15" t="s">
        <v>1185</v>
      </c>
      <c r="K694" s="15" t="s">
        <v>1197</v>
      </c>
      <c r="L694" s="15" t="s">
        <v>1714</v>
      </c>
      <c r="AS694" s="19" t="s">
        <v>3</v>
      </c>
      <c r="AT694" s="19" t="s">
        <v>222</v>
      </c>
    </row>
    <row r="695" spans="1:46" ht="16.5">
      <c r="A695" s="16">
        <v>264</v>
      </c>
      <c r="B695" s="17">
        <v>694</v>
      </c>
      <c r="C695" s="18" t="s">
        <v>1759</v>
      </c>
      <c r="D695" s="18" t="str">
        <f>J694&amp;","&amp;K694&amp;","&amp;L694&amp;""&amp;M694</f>
        <v xml:space="preserve"> AC/MO, Côte de Nuits, Comte de Vogüe</v>
      </c>
      <c r="E695" s="19" t="s">
        <v>1124</v>
      </c>
      <c r="F695" s="20" t="s">
        <v>16</v>
      </c>
      <c r="G695" s="15" t="str">
        <f t="shared" si="37"/>
        <v>CHF 1050-1500</v>
      </c>
      <c r="H695" s="43">
        <v>0</v>
      </c>
      <c r="J695" s="15" t="s">
        <v>1185</v>
      </c>
      <c r="K695" s="15" t="s">
        <v>1197</v>
      </c>
      <c r="L695" s="15" t="s">
        <v>1195</v>
      </c>
      <c r="AS695" s="19" t="s">
        <v>3</v>
      </c>
      <c r="AT695" s="19" t="s">
        <v>942</v>
      </c>
    </row>
    <row r="696" spans="1:46" ht="16.5">
      <c r="A696" s="16">
        <v>264</v>
      </c>
      <c r="B696" s="17">
        <v>695</v>
      </c>
      <c r="C696" s="18" t="s">
        <v>1721</v>
      </c>
      <c r="D696" s="18" t="str">
        <f>J695&amp;","&amp;K695&amp;","&amp;L695&amp;""&amp;M695</f>
        <v xml:space="preserve"> AC/MO, Côte de Nuits, Grand cru</v>
      </c>
      <c r="E696" s="19" t="s">
        <v>582</v>
      </c>
      <c r="F696" s="20" t="s">
        <v>16</v>
      </c>
      <c r="G696" s="15" t="str">
        <f t="shared" si="37"/>
        <v>CHF 2700-3300</v>
      </c>
      <c r="H696" s="43">
        <v>0</v>
      </c>
      <c r="J696" s="15" t="s">
        <v>1185</v>
      </c>
      <c r="K696" s="15" t="s">
        <v>1197</v>
      </c>
      <c r="L696" s="15" t="s">
        <v>1195</v>
      </c>
      <c r="M696" s="15" t="s">
        <v>1714</v>
      </c>
      <c r="AS696" s="19" t="s">
        <v>3</v>
      </c>
      <c r="AT696" s="19" t="s">
        <v>944</v>
      </c>
    </row>
    <row r="697" spans="1:46" ht="16.5">
      <c r="A697" s="16">
        <v>264</v>
      </c>
      <c r="B697" s="17">
        <v>696</v>
      </c>
      <c r="C697" s="18" t="s">
        <v>1713</v>
      </c>
      <c r="D697" s="18" t="str">
        <f>J696&amp;","&amp;K696&amp;","&amp;L696&amp;""&amp;M696</f>
        <v xml:space="preserve"> AC/MO, Côte de Nuits, Grand cru Comte de Vogüe</v>
      </c>
      <c r="E697" s="19" t="s">
        <v>582</v>
      </c>
      <c r="F697" s="20" t="s">
        <v>16</v>
      </c>
      <c r="G697" s="15" t="str">
        <f t="shared" si="37"/>
        <v>CHF 2700-3600</v>
      </c>
      <c r="H697" s="43">
        <v>0</v>
      </c>
      <c r="J697" s="15" t="s">
        <v>1185</v>
      </c>
      <c r="K697" s="15" t="s">
        <v>1197</v>
      </c>
      <c r="L697" s="15" t="s">
        <v>1195</v>
      </c>
      <c r="M697" s="15" t="s">
        <v>1714</v>
      </c>
      <c r="AS697" s="19" t="s">
        <v>3</v>
      </c>
      <c r="AT697" s="19" t="s">
        <v>945</v>
      </c>
    </row>
    <row r="698" spans="1:46" ht="16.5">
      <c r="A698" s="16">
        <v>264</v>
      </c>
      <c r="B698" s="17">
        <v>697</v>
      </c>
      <c r="C698" s="18" t="s">
        <v>1713</v>
      </c>
      <c r="D698" s="18" t="str">
        <f>J697&amp;","&amp;K697&amp;","&amp;L697&amp;","&amp;M697</f>
        <v xml:space="preserve"> AC/MO, Côte de Nuits, Grand cru, Comte de Vogüe</v>
      </c>
      <c r="E698" s="19" t="s">
        <v>946</v>
      </c>
      <c r="F698" s="20" t="s">
        <v>16</v>
      </c>
      <c r="G698" s="15" t="str">
        <f t="shared" si="37"/>
        <v>CHF 3600-4500</v>
      </c>
      <c r="H698" s="43">
        <v>0</v>
      </c>
      <c r="J698" s="15" t="s">
        <v>1185</v>
      </c>
      <c r="K698" s="15" t="s">
        <v>1541</v>
      </c>
      <c r="L698" s="15" t="s">
        <v>1542</v>
      </c>
      <c r="AS698" s="19" t="s">
        <v>3</v>
      </c>
      <c r="AT698" s="19" t="s">
        <v>47</v>
      </c>
    </row>
    <row r="699" spans="1:46" ht="16.5">
      <c r="A699" s="16">
        <v>264</v>
      </c>
      <c r="B699" s="17">
        <v>698</v>
      </c>
      <c r="C699" s="18" t="s">
        <v>1760</v>
      </c>
      <c r="D699" s="18" t="str">
        <f t="shared" ref="D699:D708" si="41">J698&amp;","&amp;K698&amp;","&amp;L698</f>
        <v xml:space="preserve"> AC/MO, Rhône, Domaine Giraud</v>
      </c>
      <c r="E699" s="19" t="s">
        <v>496</v>
      </c>
      <c r="F699" s="20" t="s">
        <v>16</v>
      </c>
      <c r="G699" s="15" t="str">
        <f t="shared" si="37"/>
        <v>CHF 300-420</v>
      </c>
      <c r="H699" s="43">
        <v>0</v>
      </c>
      <c r="J699" s="15" t="s">
        <v>1185</v>
      </c>
      <c r="K699" s="15" t="s">
        <v>1541</v>
      </c>
      <c r="L699" s="15" t="s">
        <v>1542</v>
      </c>
      <c r="AS699" s="19" t="s">
        <v>3</v>
      </c>
      <c r="AT699" s="19" t="s">
        <v>556</v>
      </c>
    </row>
    <row r="700" spans="1:46" ht="16.5">
      <c r="A700" s="16">
        <v>264</v>
      </c>
      <c r="B700" s="17">
        <v>699</v>
      </c>
      <c r="C700" s="18" t="s">
        <v>1760</v>
      </c>
      <c r="D700" s="18" t="str">
        <f t="shared" si="41"/>
        <v xml:space="preserve"> AC/MO, Rhône, Domaine Giraud</v>
      </c>
      <c r="E700" s="19" t="s">
        <v>496</v>
      </c>
      <c r="F700" s="20" t="s">
        <v>16</v>
      </c>
      <c r="G700" s="15" t="str">
        <f t="shared" si="37"/>
        <v>CHF 300-420</v>
      </c>
      <c r="H700" s="43">
        <v>0</v>
      </c>
      <c r="J700" s="15" t="s">
        <v>1185</v>
      </c>
      <c r="K700" s="15" t="s">
        <v>1541</v>
      </c>
      <c r="L700" s="15" t="s">
        <v>1762</v>
      </c>
      <c r="AS700" s="19" t="s">
        <v>3</v>
      </c>
      <c r="AT700" s="19" t="s">
        <v>556</v>
      </c>
    </row>
    <row r="701" spans="1:46" ht="16.5">
      <c r="A701" s="16">
        <v>264</v>
      </c>
      <c r="B701" s="17">
        <v>700</v>
      </c>
      <c r="C701" s="18" t="s">
        <v>1761</v>
      </c>
      <c r="D701" s="18" t="str">
        <f t="shared" si="41"/>
        <v xml:space="preserve"> AC/MO, Rhône, Vincent Avril</v>
      </c>
      <c r="E701" s="19" t="s">
        <v>744</v>
      </c>
      <c r="F701" s="20" t="s">
        <v>16</v>
      </c>
      <c r="G701" s="15" t="str">
        <f t="shared" si="37"/>
        <v>CHF 420-540</v>
      </c>
      <c r="H701" s="43">
        <v>0</v>
      </c>
      <c r="J701" s="15" t="s">
        <v>1185</v>
      </c>
      <c r="K701" s="15" t="s">
        <v>1541</v>
      </c>
      <c r="L701" s="15" t="s">
        <v>1762</v>
      </c>
      <c r="AS701" s="19" t="s">
        <v>3</v>
      </c>
      <c r="AT701" s="19" t="s">
        <v>177</v>
      </c>
    </row>
    <row r="702" spans="1:46" ht="16.5">
      <c r="A702" s="16">
        <v>264</v>
      </c>
      <c r="B702" s="17">
        <v>701</v>
      </c>
      <c r="C702" s="18" t="s">
        <v>1761</v>
      </c>
      <c r="D702" s="18" t="str">
        <f t="shared" si="41"/>
        <v xml:space="preserve"> AC/MO, Rhône, Vincent Avril</v>
      </c>
      <c r="E702" s="19" t="s">
        <v>947</v>
      </c>
      <c r="F702" s="20" t="s">
        <v>2</v>
      </c>
      <c r="G702" s="15" t="str">
        <f t="shared" si="37"/>
        <v>CHF 900-1200</v>
      </c>
      <c r="H702" s="43">
        <v>0</v>
      </c>
      <c r="J702" s="15" t="s">
        <v>1185</v>
      </c>
      <c r="K702" s="15" t="s">
        <v>1763</v>
      </c>
      <c r="L702" s="15" t="s">
        <v>1764</v>
      </c>
      <c r="AS702" s="19" t="s">
        <v>3</v>
      </c>
      <c r="AT702" s="19" t="s">
        <v>100</v>
      </c>
    </row>
    <row r="703" spans="1:46" ht="16.5">
      <c r="A703" s="16">
        <v>264</v>
      </c>
      <c r="B703" s="17">
        <v>702</v>
      </c>
      <c r="C703" s="18" t="s">
        <v>948</v>
      </c>
      <c r="D703" s="18" t="str">
        <f t="shared" si="41"/>
        <v xml:space="preserve"> AC/MO, Languedoc, La Peira en Damaisela</v>
      </c>
      <c r="E703" s="19" t="s">
        <v>1128</v>
      </c>
      <c r="F703" s="20" t="s">
        <v>16</v>
      </c>
      <c r="G703" s="15" t="str">
        <f t="shared" si="37"/>
        <v>CHF 300-360</v>
      </c>
      <c r="H703" s="43">
        <v>0</v>
      </c>
      <c r="J703" s="15" t="s">
        <v>1185</v>
      </c>
      <c r="K703" s="15" t="s">
        <v>1763</v>
      </c>
      <c r="L703" s="15" t="s">
        <v>1764</v>
      </c>
      <c r="AS703" s="19" t="s">
        <v>3</v>
      </c>
      <c r="AT703" s="19" t="s">
        <v>949</v>
      </c>
    </row>
    <row r="704" spans="1:46" ht="16.5">
      <c r="A704" s="16">
        <v>264</v>
      </c>
      <c r="B704" s="17">
        <v>703</v>
      </c>
      <c r="C704" s="18" t="s">
        <v>948</v>
      </c>
      <c r="D704" s="18" t="str">
        <f t="shared" si="41"/>
        <v xml:space="preserve"> AC/MO, Languedoc, La Peira en Damaisela</v>
      </c>
      <c r="E704" s="19" t="s">
        <v>1129</v>
      </c>
      <c r="F704" s="20" t="s">
        <v>2</v>
      </c>
      <c r="G704" s="15" t="str">
        <f t="shared" si="37"/>
        <v>CHF 600-780</v>
      </c>
      <c r="H704" s="43">
        <v>0</v>
      </c>
      <c r="J704" s="15" t="s">
        <v>1185</v>
      </c>
      <c r="K704" s="15" t="s">
        <v>1763</v>
      </c>
      <c r="L704" s="15" t="s">
        <v>1764</v>
      </c>
      <c r="AS704" s="19" t="s">
        <v>3</v>
      </c>
      <c r="AT704" s="19" t="s">
        <v>302</v>
      </c>
    </row>
    <row r="705" spans="1:46" ht="16.5">
      <c r="A705" s="16">
        <v>264</v>
      </c>
      <c r="B705" s="17">
        <v>704</v>
      </c>
      <c r="C705" s="18" t="s">
        <v>948</v>
      </c>
      <c r="D705" s="18" t="str">
        <f t="shared" si="41"/>
        <v xml:space="preserve"> AC/MO, Languedoc, La Peira en Damaisela</v>
      </c>
      <c r="E705" s="19" t="s">
        <v>1129</v>
      </c>
      <c r="F705" s="20" t="s">
        <v>2</v>
      </c>
      <c r="G705" s="15" t="str">
        <f t="shared" si="37"/>
        <v>CHF 600-780</v>
      </c>
      <c r="H705" s="43">
        <v>0</v>
      </c>
      <c r="J705" s="15" t="s">
        <v>1185</v>
      </c>
      <c r="K705" s="15" t="s">
        <v>1763</v>
      </c>
      <c r="L705" s="15" t="s">
        <v>1766</v>
      </c>
      <c r="AS705" s="19" t="s">
        <v>3</v>
      </c>
      <c r="AT705" s="19" t="s">
        <v>302</v>
      </c>
    </row>
    <row r="706" spans="1:46" ht="16.5">
      <c r="A706" s="16">
        <v>264</v>
      </c>
      <c r="B706" s="17">
        <v>705</v>
      </c>
      <c r="C706" s="18" t="s">
        <v>1765</v>
      </c>
      <c r="D706" s="18" t="str">
        <f t="shared" si="41"/>
        <v xml:space="preserve"> AC/MO, Languedoc, Château de la Négly</v>
      </c>
      <c r="E706" s="19" t="s">
        <v>1130</v>
      </c>
      <c r="F706" s="20" t="s">
        <v>16</v>
      </c>
      <c r="G706" s="15" t="str">
        <f t="shared" ref="G706:G769" si="42">AS706&amp;" "&amp;AT706</f>
        <v>CHF 450-600</v>
      </c>
      <c r="H706" s="43">
        <v>0</v>
      </c>
      <c r="J706" s="15" t="s">
        <v>1185</v>
      </c>
      <c r="K706" s="15" t="s">
        <v>1768</v>
      </c>
      <c r="L706" s="15" t="s">
        <v>1769</v>
      </c>
      <c r="AS706" s="19" t="s">
        <v>3</v>
      </c>
      <c r="AT706" s="19" t="s">
        <v>104</v>
      </c>
    </row>
    <row r="707" spans="1:46" ht="16.5">
      <c r="A707" s="16">
        <v>264</v>
      </c>
      <c r="B707" s="17">
        <v>706</v>
      </c>
      <c r="C707" s="18" t="s">
        <v>1767</v>
      </c>
      <c r="D707" s="18" t="str">
        <f t="shared" si="41"/>
        <v xml:space="preserve"> AC/MO, Côte Rôtie, Domaine Jamet </v>
      </c>
      <c r="E707" s="19" t="s">
        <v>83</v>
      </c>
      <c r="F707" s="20" t="s">
        <v>16</v>
      </c>
      <c r="G707" s="15" t="str">
        <f t="shared" si="42"/>
        <v>CHF 360-480</v>
      </c>
      <c r="H707" s="43">
        <v>0</v>
      </c>
      <c r="J707" s="15" t="s">
        <v>1185</v>
      </c>
      <c r="K707" s="15" t="s">
        <v>1768</v>
      </c>
      <c r="L707" s="15" t="s">
        <v>1769</v>
      </c>
      <c r="AS707" s="19" t="s">
        <v>3</v>
      </c>
      <c r="AT707" s="19" t="s">
        <v>298</v>
      </c>
    </row>
    <row r="708" spans="1:46" ht="16.5">
      <c r="A708" s="16">
        <v>264</v>
      </c>
      <c r="B708" s="17">
        <v>707</v>
      </c>
      <c r="C708" s="18" t="s">
        <v>1767</v>
      </c>
      <c r="D708" s="18" t="str">
        <f t="shared" si="41"/>
        <v xml:space="preserve"> AC/MO, Côte Rôtie, Domaine Jamet </v>
      </c>
      <c r="E708" s="19" t="s">
        <v>137</v>
      </c>
      <c r="F708" s="20" t="s">
        <v>16</v>
      </c>
      <c r="G708" s="15" t="str">
        <f t="shared" si="42"/>
        <v>CHF 360-480</v>
      </c>
      <c r="H708" s="43">
        <v>0</v>
      </c>
      <c r="J708" s="15" t="s">
        <v>1185</v>
      </c>
      <c r="K708" s="15" t="s">
        <v>1541</v>
      </c>
      <c r="L708" s="15" t="s">
        <v>1770</v>
      </c>
      <c r="M708" s="15" t="s">
        <v>1771</v>
      </c>
      <c r="N708" s="15" t="s">
        <v>1185</v>
      </c>
      <c r="O708" s="15" t="s">
        <v>1541</v>
      </c>
      <c r="P708" s="15" t="s">
        <v>1772</v>
      </c>
      <c r="AS708" s="19" t="s">
        <v>3</v>
      </c>
      <c r="AT708" s="19" t="s">
        <v>298</v>
      </c>
    </row>
    <row r="709" spans="1:46" ht="16.5">
      <c r="A709" s="16">
        <v>264</v>
      </c>
      <c r="B709" s="17">
        <v>708</v>
      </c>
      <c r="C709" s="18" t="s">
        <v>1904</v>
      </c>
      <c r="D709" s="18" t="s">
        <v>1877</v>
      </c>
      <c r="E709" s="19" t="s">
        <v>952</v>
      </c>
      <c r="F709" s="20" t="s">
        <v>16</v>
      </c>
      <c r="G709" s="15" t="str">
        <f t="shared" si="42"/>
        <v>CHF 220-320</v>
      </c>
      <c r="H709" s="43">
        <v>0</v>
      </c>
      <c r="J709" s="15" t="s">
        <v>1140</v>
      </c>
      <c r="K709" s="15" t="s">
        <v>1774</v>
      </c>
      <c r="L709" s="15" t="s">
        <v>1292</v>
      </c>
      <c r="AS709" s="19" t="s">
        <v>3</v>
      </c>
      <c r="AT709" s="19" t="s">
        <v>953</v>
      </c>
    </row>
    <row r="710" spans="1:46" ht="16.5">
      <c r="A710" s="16">
        <v>264</v>
      </c>
      <c r="B710" s="17">
        <v>709</v>
      </c>
      <c r="C710" s="18" t="s">
        <v>1773</v>
      </c>
      <c r="D710" s="18" t="str">
        <f t="shared" ref="D710:D717" si="43">J709&amp;","&amp;K709&amp;","&amp;L709</f>
        <v xml:space="preserve"> AC/MC, Haut Médoc, cru bourgeois</v>
      </c>
      <c r="E710" s="19" t="s">
        <v>83</v>
      </c>
      <c r="F710" s="20" t="s">
        <v>16</v>
      </c>
      <c r="G710" s="15" t="str">
        <f t="shared" si="42"/>
        <v>CHF 150-210</v>
      </c>
      <c r="H710" s="43">
        <v>0</v>
      </c>
      <c r="J710" s="15" t="s">
        <v>1140</v>
      </c>
      <c r="K710" s="15" t="s">
        <v>1774</v>
      </c>
      <c r="L710" s="15" t="s">
        <v>1292</v>
      </c>
      <c r="AS710" s="19" t="s">
        <v>3</v>
      </c>
      <c r="AT710" s="19" t="s">
        <v>399</v>
      </c>
    </row>
    <row r="711" spans="1:46" ht="16.5">
      <c r="A711" s="16">
        <v>264</v>
      </c>
      <c r="B711" s="17">
        <v>710</v>
      </c>
      <c r="C711" s="18" t="s">
        <v>1773</v>
      </c>
      <c r="D711" s="18" t="str">
        <f t="shared" si="43"/>
        <v xml:space="preserve"> AC/MC, Haut Médoc, cru bourgeois</v>
      </c>
      <c r="E711" s="19" t="s">
        <v>414</v>
      </c>
      <c r="F711" s="20" t="s">
        <v>16</v>
      </c>
      <c r="G711" s="15" t="str">
        <f t="shared" si="42"/>
        <v>CHF 105-150</v>
      </c>
      <c r="H711" s="43">
        <v>0</v>
      </c>
      <c r="J711" s="15" t="s">
        <v>1140</v>
      </c>
      <c r="K711" s="15" t="s">
        <v>1774</v>
      </c>
      <c r="L711" s="15" t="s">
        <v>1292</v>
      </c>
      <c r="AS711" s="19" t="s">
        <v>3</v>
      </c>
      <c r="AT711" s="19" t="s">
        <v>955</v>
      </c>
    </row>
    <row r="712" spans="1:46" ht="16.5">
      <c r="A712" s="16">
        <v>264</v>
      </c>
      <c r="B712" s="17">
        <v>711</v>
      </c>
      <c r="C712" s="18" t="s">
        <v>1773</v>
      </c>
      <c r="D712" s="18" t="str">
        <f t="shared" si="43"/>
        <v xml:space="preserve"> AC/MC, Haut Médoc, cru bourgeois</v>
      </c>
      <c r="E712" s="19" t="s">
        <v>956</v>
      </c>
      <c r="F712" s="20" t="s">
        <v>16</v>
      </c>
      <c r="G712" s="15" t="str">
        <f t="shared" si="42"/>
        <v>CHF 150-200</v>
      </c>
      <c r="H712" s="43">
        <v>0</v>
      </c>
      <c r="J712" s="15" t="s">
        <v>1140</v>
      </c>
      <c r="K712" s="15" t="s">
        <v>1774</v>
      </c>
      <c r="L712" s="15" t="s">
        <v>1292</v>
      </c>
      <c r="AS712" s="19" t="s">
        <v>3</v>
      </c>
      <c r="AT712" s="19" t="s">
        <v>182</v>
      </c>
    </row>
    <row r="713" spans="1:46" ht="16.5">
      <c r="A713" s="16">
        <v>264</v>
      </c>
      <c r="B713" s="17">
        <v>712</v>
      </c>
      <c r="C713" s="18" t="s">
        <v>1773</v>
      </c>
      <c r="D713" s="18" t="str">
        <f t="shared" si="43"/>
        <v xml:space="preserve"> AC/MC, Haut Médoc, cru bourgeois</v>
      </c>
      <c r="E713" s="19" t="s">
        <v>957</v>
      </c>
      <c r="F713" s="20" t="s">
        <v>16</v>
      </c>
      <c r="G713" s="15" t="str">
        <f t="shared" si="42"/>
        <v>CHF 75-105</v>
      </c>
      <c r="H713" s="43">
        <v>0</v>
      </c>
      <c r="J713" s="15" t="s">
        <v>1140</v>
      </c>
      <c r="K713" s="15" t="s">
        <v>1619</v>
      </c>
      <c r="L713" s="15" t="s">
        <v>1292</v>
      </c>
      <c r="AS713" s="19" t="s">
        <v>3</v>
      </c>
      <c r="AT713" s="19" t="s">
        <v>958</v>
      </c>
    </row>
    <row r="714" spans="1:46" ht="16.5">
      <c r="A714" s="16">
        <v>264</v>
      </c>
      <c r="B714" s="17">
        <v>713</v>
      </c>
      <c r="C714" s="18" t="s">
        <v>1775</v>
      </c>
      <c r="D714" s="18" t="str">
        <f t="shared" si="43"/>
        <v xml:space="preserve"> AC/MC, Moulis-Médoc, cru bourgeois</v>
      </c>
      <c r="E714" s="19" t="s">
        <v>503</v>
      </c>
      <c r="F714" s="20" t="s">
        <v>16</v>
      </c>
      <c r="G714" s="15" t="str">
        <f t="shared" si="42"/>
        <v>CHF 180-240</v>
      </c>
      <c r="H714" s="43">
        <v>0</v>
      </c>
      <c r="J714" s="15" t="s">
        <v>1140</v>
      </c>
      <c r="K714" s="15" t="s">
        <v>1153</v>
      </c>
      <c r="L714" s="15" t="s">
        <v>1149</v>
      </c>
      <c r="AS714" s="19" t="s">
        <v>3</v>
      </c>
      <c r="AT714" s="19" t="s">
        <v>222</v>
      </c>
    </row>
    <row r="715" spans="1:46" ht="16.5">
      <c r="A715" s="16">
        <v>264</v>
      </c>
      <c r="B715" s="17">
        <v>714</v>
      </c>
      <c r="C715" s="18" t="s">
        <v>1152</v>
      </c>
      <c r="D715" s="18" t="str">
        <f t="shared" si="43"/>
        <v xml:space="preserve"> AC/MC, St. Estèphe, 2e grand cru classé </v>
      </c>
      <c r="E715" s="19" t="s">
        <v>960</v>
      </c>
      <c r="F715" s="20" t="s">
        <v>16</v>
      </c>
      <c r="G715" s="15" t="str">
        <f t="shared" si="42"/>
        <v>CHF 160-220</v>
      </c>
      <c r="H715" s="43">
        <v>0</v>
      </c>
      <c r="J715" s="15" t="s">
        <v>1140</v>
      </c>
      <c r="K715" s="15" t="s">
        <v>1155</v>
      </c>
      <c r="L715" s="15" t="s">
        <v>1156</v>
      </c>
      <c r="AS715" s="19" t="s">
        <v>3</v>
      </c>
      <c r="AT715" s="19" t="s">
        <v>620</v>
      </c>
    </row>
    <row r="716" spans="1:46" ht="16.5">
      <c r="A716" s="16">
        <v>264</v>
      </c>
      <c r="B716" s="17">
        <v>715</v>
      </c>
      <c r="C716" s="18" t="s">
        <v>1624</v>
      </c>
      <c r="D716" s="18" t="str">
        <f t="shared" si="43"/>
        <v xml:space="preserve"> AC/MC, Pessac Léognan, cru classé</v>
      </c>
      <c r="E716" s="19" t="s">
        <v>957</v>
      </c>
      <c r="F716" s="20" t="s">
        <v>16</v>
      </c>
      <c r="G716" s="15" t="str">
        <f t="shared" si="42"/>
        <v>CHF 180-240</v>
      </c>
      <c r="H716" s="43">
        <v>0</v>
      </c>
      <c r="J716" s="15" t="s">
        <v>1140</v>
      </c>
      <c r="K716" s="15" t="s">
        <v>1159</v>
      </c>
      <c r="L716" s="15" t="s">
        <v>1160</v>
      </c>
      <c r="AS716" s="19" t="s">
        <v>3</v>
      </c>
      <c r="AT716" s="19" t="s">
        <v>222</v>
      </c>
    </row>
    <row r="717" spans="1:46" ht="16.5">
      <c r="A717" s="16">
        <v>264</v>
      </c>
      <c r="B717" s="17">
        <v>716</v>
      </c>
      <c r="C717" s="18" t="s">
        <v>1290</v>
      </c>
      <c r="D717" s="18" t="str">
        <f t="shared" si="43"/>
        <v xml:space="preserve"> AC/MC, St. Emilion, 1er grand cru classé (B)</v>
      </c>
      <c r="E717" s="19" t="s">
        <v>961</v>
      </c>
      <c r="F717" s="20" t="s">
        <v>16</v>
      </c>
      <c r="G717" s="15" t="str">
        <f t="shared" si="42"/>
        <v>CHF 180-240</v>
      </c>
      <c r="H717" s="43">
        <v>0</v>
      </c>
      <c r="J717" s="15" t="s">
        <v>1140</v>
      </c>
      <c r="K717" s="15" t="s">
        <v>1148</v>
      </c>
      <c r="L717" s="15" t="s">
        <v>1776</v>
      </c>
      <c r="M717" s="15" t="s">
        <v>1777</v>
      </c>
      <c r="N717" s="15" t="s">
        <v>1140</v>
      </c>
      <c r="O717" s="15" t="s">
        <v>1778</v>
      </c>
      <c r="AS717" s="19" t="s">
        <v>3</v>
      </c>
      <c r="AT717" s="19" t="s">
        <v>222</v>
      </c>
    </row>
    <row r="718" spans="1:46" ht="16.5">
      <c r="A718" s="16">
        <v>264</v>
      </c>
      <c r="B718" s="17">
        <v>717</v>
      </c>
      <c r="C718" s="18" t="s">
        <v>1905</v>
      </c>
      <c r="D718" s="18" t="s">
        <v>1906</v>
      </c>
      <c r="E718" s="19" t="s">
        <v>964</v>
      </c>
      <c r="F718" s="20" t="s">
        <v>16</v>
      </c>
      <c r="G718" s="15" t="str">
        <f t="shared" si="42"/>
        <v>CHF 250-360</v>
      </c>
      <c r="H718" s="43">
        <v>0</v>
      </c>
      <c r="J718" s="15" t="s">
        <v>1257</v>
      </c>
      <c r="K718" s="15" t="s">
        <v>1253</v>
      </c>
      <c r="L718" s="15" t="s">
        <v>1258</v>
      </c>
      <c r="AS718" s="19" t="s">
        <v>3</v>
      </c>
      <c r="AT718" s="19" t="s">
        <v>965</v>
      </c>
    </row>
    <row r="719" spans="1:46" ht="16.5">
      <c r="A719" s="16">
        <v>264</v>
      </c>
      <c r="B719" s="17">
        <v>718</v>
      </c>
      <c r="C719" s="18" t="s">
        <v>1256</v>
      </c>
      <c r="D719" s="18" t="str">
        <f>J718&amp;","&amp;K718&amp;","&amp;L718</f>
        <v xml:space="preserve"> MO/IGT, Toscana, Fattoria Le Pupille</v>
      </c>
      <c r="E719" s="19" t="s">
        <v>43</v>
      </c>
      <c r="F719" s="20" t="s">
        <v>16</v>
      </c>
      <c r="G719" s="15" t="str">
        <f t="shared" si="42"/>
        <v>CHF 300-420</v>
      </c>
      <c r="H719" s="43">
        <v>0</v>
      </c>
      <c r="J719" s="15" t="s">
        <v>1317</v>
      </c>
      <c r="K719" s="15" t="s">
        <v>1318</v>
      </c>
      <c r="L719" s="15" t="s">
        <v>1438</v>
      </c>
      <c r="AS719" s="19" t="s">
        <v>3</v>
      </c>
      <c r="AT719" s="19" t="s">
        <v>556</v>
      </c>
    </row>
    <row r="720" spans="1:46" ht="16.5">
      <c r="A720" s="16">
        <v>264</v>
      </c>
      <c r="B720" s="17">
        <v>719</v>
      </c>
      <c r="C720" s="18" t="s">
        <v>1779</v>
      </c>
      <c r="D720" s="18" t="str">
        <f>J719&amp;","&amp;K719&amp;","&amp;L719</f>
        <v xml:space="preserve"> MO/DOCa, Ribera del Duero, Bodegas Vega Sicilia</v>
      </c>
      <c r="E720" s="19" t="s">
        <v>692</v>
      </c>
      <c r="F720" s="20" t="s">
        <v>16</v>
      </c>
      <c r="G720" s="15" t="str">
        <f t="shared" si="42"/>
        <v>CHF 350-450</v>
      </c>
      <c r="H720" s="43">
        <v>0</v>
      </c>
      <c r="J720" s="15" t="s">
        <v>1652</v>
      </c>
      <c r="K720" s="15" t="s">
        <v>1653</v>
      </c>
      <c r="AS720" s="19" t="s">
        <v>3</v>
      </c>
      <c r="AT720" s="19" t="s">
        <v>357</v>
      </c>
    </row>
    <row r="721" spans="1:46" ht="16.5">
      <c r="A721" s="16">
        <v>264</v>
      </c>
      <c r="B721" s="17">
        <v>720</v>
      </c>
      <c r="C721" s="18" t="s">
        <v>1780</v>
      </c>
      <c r="D721" s="18" t="str">
        <f>J720&amp;","&amp;K720&amp;""&amp;L720</f>
        <v xml:space="preserve"> Castilla y Léon, Bodegas Mauro</v>
      </c>
      <c r="E721" s="19" t="s">
        <v>705</v>
      </c>
      <c r="F721" s="20" t="s">
        <v>16</v>
      </c>
      <c r="G721" s="15" t="str">
        <f t="shared" si="42"/>
        <v>CHF 150-210</v>
      </c>
      <c r="H721" s="43">
        <v>0</v>
      </c>
      <c r="J721" s="15" t="s">
        <v>1652</v>
      </c>
      <c r="K721" s="15" t="s">
        <v>1653</v>
      </c>
      <c r="AS721" s="19" t="s">
        <v>3</v>
      </c>
      <c r="AT721" s="19" t="s">
        <v>399</v>
      </c>
    </row>
    <row r="722" spans="1:46" ht="16.5">
      <c r="A722" s="16">
        <v>264</v>
      </c>
      <c r="B722" s="17">
        <v>721</v>
      </c>
      <c r="C722" s="18" t="s">
        <v>1780</v>
      </c>
      <c r="D722" s="18" t="str">
        <f>J721&amp;","&amp;K721&amp;""&amp;L721</f>
        <v xml:space="preserve"> Castilla y Léon, Bodegas Mauro</v>
      </c>
      <c r="E722" s="19" t="s">
        <v>968</v>
      </c>
      <c r="F722" s="20" t="s">
        <v>16</v>
      </c>
      <c r="G722" s="15" t="str">
        <f t="shared" si="42"/>
        <v>CHF 150-210</v>
      </c>
      <c r="H722" s="43">
        <v>0</v>
      </c>
      <c r="J722" s="15" t="s">
        <v>1317</v>
      </c>
      <c r="K722" s="15" t="s">
        <v>1385</v>
      </c>
      <c r="L722" s="15" t="s">
        <v>1782</v>
      </c>
      <c r="AS722" s="19" t="s">
        <v>3</v>
      </c>
      <c r="AT722" s="19" t="s">
        <v>399</v>
      </c>
    </row>
    <row r="723" spans="1:46" ht="16.5">
      <c r="A723" s="16">
        <v>264</v>
      </c>
      <c r="B723" s="17">
        <v>722</v>
      </c>
      <c r="C723" s="18" t="s">
        <v>1781</v>
      </c>
      <c r="D723" s="18" t="str">
        <f t="shared" ref="D723:D735" si="44">J722&amp;","&amp;K722&amp;","&amp;L722</f>
        <v xml:space="preserve"> MO/DOCa, Rioja, Bodegas Aurus</v>
      </c>
      <c r="E723" s="19" t="s">
        <v>970</v>
      </c>
      <c r="F723" s="20" t="s">
        <v>16</v>
      </c>
      <c r="G723" s="15" t="str">
        <f t="shared" si="42"/>
        <v>CHF 300-450</v>
      </c>
      <c r="H723" s="43">
        <v>0</v>
      </c>
      <c r="J723" s="15" t="s">
        <v>1317</v>
      </c>
      <c r="K723" s="15" t="s">
        <v>1409</v>
      </c>
      <c r="L723" s="15" t="s">
        <v>1410</v>
      </c>
      <c r="AS723" s="19" t="s">
        <v>3</v>
      </c>
      <c r="AT723" s="19" t="s">
        <v>378</v>
      </c>
    </row>
    <row r="724" spans="1:46" ht="16.5">
      <c r="A724" s="16">
        <v>264</v>
      </c>
      <c r="B724" s="17">
        <v>723</v>
      </c>
      <c r="C724" s="18" t="s">
        <v>1408</v>
      </c>
      <c r="D724" s="18" t="str">
        <f t="shared" si="44"/>
        <v xml:space="preserve"> MO/DOCa, Calonge, Cellers Mas Gil </v>
      </c>
      <c r="E724" s="19" t="s">
        <v>412</v>
      </c>
      <c r="F724" s="20" t="s">
        <v>16</v>
      </c>
      <c r="G724" s="15" t="str">
        <f t="shared" si="42"/>
        <v>CHF 210-300</v>
      </c>
      <c r="H724" s="43">
        <v>0</v>
      </c>
      <c r="J724" s="15" t="s">
        <v>1185</v>
      </c>
      <c r="K724" s="15" t="s">
        <v>1412</v>
      </c>
      <c r="L724" s="15" t="s">
        <v>1784</v>
      </c>
      <c r="AS724" s="19" t="s">
        <v>3</v>
      </c>
      <c r="AT724" s="19" t="s">
        <v>327</v>
      </c>
    </row>
    <row r="725" spans="1:46" ht="16.5">
      <c r="A725" s="16">
        <v>264</v>
      </c>
      <c r="B725" s="17">
        <v>724</v>
      </c>
      <c r="C725" s="18" t="s">
        <v>1783</v>
      </c>
      <c r="D725" s="18" t="str">
        <f t="shared" si="44"/>
        <v xml:space="preserve"> AC/MO, Burgenland, Weingut Krutzler</v>
      </c>
      <c r="E725" s="19" t="s">
        <v>972</v>
      </c>
      <c r="F725" s="20" t="s">
        <v>16</v>
      </c>
      <c r="G725" s="15" t="str">
        <f t="shared" si="42"/>
        <v>CHF 200-250</v>
      </c>
      <c r="H725" s="43">
        <v>0</v>
      </c>
      <c r="J725" s="15" t="s">
        <v>1416</v>
      </c>
      <c r="K725" s="15" t="s">
        <v>1412</v>
      </c>
      <c r="L725" s="15" t="s">
        <v>1417</v>
      </c>
      <c r="AS725" s="19" t="s">
        <v>3</v>
      </c>
      <c r="AT725" s="19" t="s">
        <v>973</v>
      </c>
    </row>
    <row r="726" spans="1:46" ht="16.5">
      <c r="A726" s="16">
        <v>264</v>
      </c>
      <c r="B726" s="17">
        <v>725</v>
      </c>
      <c r="C726" s="18" t="s">
        <v>1785</v>
      </c>
      <c r="D726" s="18" t="str">
        <f t="shared" si="44"/>
        <v xml:space="preserve"> DAC/MO, Burgenland, Gernot Heinrich</v>
      </c>
      <c r="E726" s="19" t="s">
        <v>975</v>
      </c>
      <c r="F726" s="20" t="s">
        <v>2</v>
      </c>
      <c r="G726" s="15" t="str">
        <f t="shared" si="42"/>
        <v>CHF 300-420</v>
      </c>
      <c r="H726" s="43">
        <v>0</v>
      </c>
      <c r="J726" s="15" t="s">
        <v>1140</v>
      </c>
      <c r="K726" s="15" t="s">
        <v>1787</v>
      </c>
      <c r="L726" s="15" t="s">
        <v>1788</v>
      </c>
      <c r="AS726" s="19" t="s">
        <v>3</v>
      </c>
      <c r="AT726" s="19" t="s">
        <v>556</v>
      </c>
    </row>
    <row r="727" spans="1:46" ht="16.5">
      <c r="A727" s="16">
        <v>264</v>
      </c>
      <c r="B727" s="17">
        <v>726</v>
      </c>
      <c r="C727" s="18" t="s">
        <v>1786</v>
      </c>
      <c r="D727" s="18" t="str">
        <f t="shared" si="44"/>
        <v xml:space="preserve"> AC/MC, Bordeaux blanc sec, Bordeaux Supérieur </v>
      </c>
      <c r="E727" s="19" t="s">
        <v>55</v>
      </c>
      <c r="F727" s="20" t="s">
        <v>16</v>
      </c>
      <c r="G727" s="15" t="str">
        <f t="shared" si="42"/>
        <v>CHF 720-960</v>
      </c>
      <c r="H727" s="43">
        <v>0</v>
      </c>
      <c r="J727" s="15" t="s">
        <v>1455</v>
      </c>
      <c r="K727" s="15" t="s">
        <v>1459</v>
      </c>
      <c r="L727" s="15" t="s">
        <v>1790</v>
      </c>
      <c r="AS727" s="19" t="s">
        <v>3</v>
      </c>
      <c r="AT727" s="19" t="s">
        <v>56</v>
      </c>
    </row>
    <row r="728" spans="1:46" ht="16.5">
      <c r="A728" s="16">
        <v>264</v>
      </c>
      <c r="B728" s="17">
        <v>727</v>
      </c>
      <c r="C728" s="18" t="s">
        <v>1789</v>
      </c>
      <c r="D728" s="18" t="str">
        <f t="shared" si="44"/>
        <v xml:space="preserve"> MO/DOCG, Piemonte, Prunotto</v>
      </c>
      <c r="E728" s="19" t="s">
        <v>555</v>
      </c>
      <c r="F728" s="20" t="s">
        <v>16</v>
      </c>
      <c r="G728" s="15" t="str">
        <f t="shared" si="42"/>
        <v>CHF 150-180</v>
      </c>
      <c r="H728" s="43">
        <v>0</v>
      </c>
      <c r="J728" s="15" t="s">
        <v>1455</v>
      </c>
      <c r="K728" s="15" t="s">
        <v>1459</v>
      </c>
      <c r="L728" s="15" t="s">
        <v>1790</v>
      </c>
      <c r="AS728" s="19" t="s">
        <v>3</v>
      </c>
      <c r="AT728" s="19" t="s">
        <v>977</v>
      </c>
    </row>
    <row r="729" spans="1:46" ht="16.5">
      <c r="A729" s="16">
        <v>264</v>
      </c>
      <c r="B729" s="17">
        <v>728</v>
      </c>
      <c r="C729" s="18" t="s">
        <v>1789</v>
      </c>
      <c r="D729" s="18" t="str">
        <f t="shared" si="44"/>
        <v xml:space="preserve"> MO/DOCG, Piemonte, Prunotto</v>
      </c>
      <c r="E729" s="19" t="s">
        <v>978</v>
      </c>
      <c r="F729" s="20" t="s">
        <v>2</v>
      </c>
      <c r="G729" s="15" t="str">
        <f t="shared" si="42"/>
        <v>CHF 300-360</v>
      </c>
      <c r="H729" s="43">
        <v>0</v>
      </c>
      <c r="J729" s="15" t="s">
        <v>1257</v>
      </c>
      <c r="K729" s="15" t="s">
        <v>1459</v>
      </c>
      <c r="L729" s="15" t="s">
        <v>1667</v>
      </c>
      <c r="AS729" s="19" t="s">
        <v>3</v>
      </c>
      <c r="AT729" s="19" t="s">
        <v>949</v>
      </c>
    </row>
    <row r="730" spans="1:46" ht="16.5">
      <c r="A730" s="16">
        <v>264</v>
      </c>
      <c r="B730" s="17">
        <v>729</v>
      </c>
      <c r="C730" s="18" t="s">
        <v>1791</v>
      </c>
      <c r="D730" s="18" t="str">
        <f t="shared" si="44"/>
        <v xml:space="preserve"> MO/IGT, Piemonte, Angelo Gaja</v>
      </c>
      <c r="E730" s="19" t="s">
        <v>980</v>
      </c>
      <c r="F730" s="20" t="s">
        <v>16</v>
      </c>
      <c r="G730" s="15" t="str">
        <f t="shared" si="42"/>
        <v>CHF 1560-2100</v>
      </c>
      <c r="H730" s="43">
        <v>0</v>
      </c>
      <c r="J730" s="15" t="s">
        <v>1455</v>
      </c>
      <c r="K730" s="15" t="s">
        <v>1266</v>
      </c>
      <c r="L730" s="15" t="s">
        <v>1793</v>
      </c>
      <c r="AS730" s="19" t="s">
        <v>3</v>
      </c>
      <c r="AT730" s="19" t="s">
        <v>981</v>
      </c>
    </row>
    <row r="731" spans="1:46" ht="16.5">
      <c r="A731" s="16">
        <v>264</v>
      </c>
      <c r="B731" s="17">
        <v>730</v>
      </c>
      <c r="C731" s="18" t="s">
        <v>1792</v>
      </c>
      <c r="D731" s="18" t="str">
        <f t="shared" si="44"/>
        <v xml:space="preserve"> MO/DOCG, Piemont, Aldo Conterno</v>
      </c>
      <c r="E731" s="19" t="s">
        <v>479</v>
      </c>
      <c r="F731" s="20" t="s">
        <v>16</v>
      </c>
      <c r="G731" s="15" t="str">
        <f t="shared" si="42"/>
        <v>CHF 600-1000</v>
      </c>
      <c r="H731" s="43">
        <v>0</v>
      </c>
      <c r="J731" s="15" t="s">
        <v>1140</v>
      </c>
      <c r="K731" s="15" t="s">
        <v>1159</v>
      </c>
      <c r="L731" s="15" t="s">
        <v>1160</v>
      </c>
      <c r="AS731" s="19" t="s">
        <v>3</v>
      </c>
      <c r="AT731" s="19" t="s">
        <v>983</v>
      </c>
    </row>
    <row r="732" spans="1:46" ht="16.5">
      <c r="A732" s="16">
        <v>264</v>
      </c>
      <c r="B732" s="17">
        <v>731</v>
      </c>
      <c r="C732" s="18" t="s">
        <v>1794</v>
      </c>
      <c r="D732" s="18" t="str">
        <f t="shared" si="44"/>
        <v xml:space="preserve"> AC/MC, St. Emilion, 1er grand cru classé (B)</v>
      </c>
      <c r="E732" s="19" t="s">
        <v>985</v>
      </c>
      <c r="F732" s="20" t="s">
        <v>16</v>
      </c>
      <c r="G732" s="15" t="str">
        <f t="shared" si="42"/>
        <v>CHF 180-300</v>
      </c>
      <c r="H732" s="43">
        <v>0</v>
      </c>
      <c r="J732" s="15" t="s">
        <v>1140</v>
      </c>
      <c r="K732" s="15" t="s">
        <v>1159</v>
      </c>
      <c r="L732" s="15" t="s">
        <v>1796</v>
      </c>
      <c r="AS732" s="19" t="s">
        <v>3</v>
      </c>
      <c r="AT732" s="19" t="s">
        <v>397</v>
      </c>
    </row>
    <row r="733" spans="1:46" ht="16.5">
      <c r="A733" s="16">
        <v>264</v>
      </c>
      <c r="B733" s="17">
        <v>732</v>
      </c>
      <c r="C733" s="18" t="s">
        <v>1795</v>
      </c>
      <c r="D733" s="18" t="str">
        <f t="shared" si="44"/>
        <v xml:space="preserve"> AC/MC, St. Emilion, 1er  grand cru classé (B)</v>
      </c>
      <c r="E733" s="19" t="s">
        <v>987</v>
      </c>
      <c r="F733" s="20" t="s">
        <v>16</v>
      </c>
      <c r="G733" s="15" t="str">
        <f t="shared" si="42"/>
        <v>CHF 300-450</v>
      </c>
      <c r="H733" s="43">
        <v>0</v>
      </c>
      <c r="J733" s="15" t="s">
        <v>1140</v>
      </c>
      <c r="K733" s="15" t="s">
        <v>1159</v>
      </c>
      <c r="L733" s="15" t="s">
        <v>1796</v>
      </c>
      <c r="AS733" s="19" t="s">
        <v>3</v>
      </c>
      <c r="AT733" s="19" t="s">
        <v>378</v>
      </c>
    </row>
    <row r="734" spans="1:46" ht="16.5">
      <c r="A734" s="16">
        <v>264</v>
      </c>
      <c r="B734" s="17">
        <v>733</v>
      </c>
      <c r="C734" s="18" t="s">
        <v>1797</v>
      </c>
      <c r="D734" s="18" t="str">
        <f t="shared" si="44"/>
        <v xml:space="preserve"> AC/MC, St. Emilion, 1er  grand cru classé (B)</v>
      </c>
      <c r="E734" s="19" t="s">
        <v>988</v>
      </c>
      <c r="F734" s="20" t="s">
        <v>16</v>
      </c>
      <c r="G734" s="15" t="str">
        <f t="shared" si="42"/>
        <v>CHF 360-480</v>
      </c>
      <c r="H734" s="43">
        <v>0</v>
      </c>
      <c r="J734" s="15" t="s">
        <v>1140</v>
      </c>
      <c r="K734" s="15" t="s">
        <v>1159</v>
      </c>
      <c r="L734" s="15" t="s">
        <v>1160</v>
      </c>
      <c r="AS734" s="19" t="s">
        <v>3</v>
      </c>
      <c r="AT734" s="19" t="s">
        <v>298</v>
      </c>
    </row>
    <row r="735" spans="1:46" ht="16.5">
      <c r="A735" s="16">
        <v>264</v>
      </c>
      <c r="B735" s="17">
        <v>734</v>
      </c>
      <c r="C735" s="18" t="s">
        <v>1522</v>
      </c>
      <c r="D735" s="18" t="str">
        <f t="shared" si="44"/>
        <v xml:space="preserve"> AC/MC, St. Emilion, 1er grand cru classé (B)</v>
      </c>
      <c r="E735" s="19" t="s">
        <v>989</v>
      </c>
      <c r="F735" s="20" t="s">
        <v>16</v>
      </c>
      <c r="G735" s="15" t="str">
        <f t="shared" si="42"/>
        <v>CHF 350-550</v>
      </c>
      <c r="H735" s="43">
        <v>0</v>
      </c>
      <c r="J735" s="15" t="s">
        <v>1140</v>
      </c>
      <c r="K735" s="15" t="s">
        <v>1170</v>
      </c>
      <c r="AS735" s="19" t="s">
        <v>3</v>
      </c>
      <c r="AT735" s="19" t="s">
        <v>990</v>
      </c>
    </row>
    <row r="736" spans="1:46" ht="16.5">
      <c r="A736" s="16">
        <v>264</v>
      </c>
      <c r="B736" s="17">
        <v>735</v>
      </c>
      <c r="C736" s="18" t="s">
        <v>1798</v>
      </c>
      <c r="D736" s="18" t="str">
        <f>J735&amp;","&amp;K735&amp;""&amp;L735</f>
        <v xml:space="preserve"> AC/MC, Pomerol</v>
      </c>
      <c r="E736" s="19" t="s">
        <v>992</v>
      </c>
      <c r="F736" s="20" t="s">
        <v>16</v>
      </c>
      <c r="G736" s="15" t="str">
        <f t="shared" si="42"/>
        <v>CHF 120-150</v>
      </c>
      <c r="H736" s="43">
        <v>0</v>
      </c>
      <c r="J736" s="15" t="s">
        <v>1140</v>
      </c>
      <c r="K736" s="15" t="s">
        <v>1524</v>
      </c>
      <c r="L736" s="15" t="s">
        <v>1299</v>
      </c>
      <c r="AS736" s="19" t="s">
        <v>3</v>
      </c>
      <c r="AT736" s="19" t="s">
        <v>812</v>
      </c>
    </row>
    <row r="737" spans="1:46" ht="16.5">
      <c r="A737" s="16">
        <v>264</v>
      </c>
      <c r="B737" s="17">
        <v>736</v>
      </c>
      <c r="C737" s="18" t="s">
        <v>1799</v>
      </c>
      <c r="D737" s="18" t="str">
        <f>J736&amp;","&amp;K736&amp;","&amp;L736</f>
        <v xml:space="preserve"> AC/MC, Sauternes, 1er grand cru classé </v>
      </c>
      <c r="E737" s="19" t="s">
        <v>994</v>
      </c>
      <c r="F737" s="20" t="s">
        <v>16</v>
      </c>
      <c r="G737" s="15" t="str">
        <f t="shared" si="42"/>
        <v>CHF 180-300</v>
      </c>
      <c r="H737" s="43">
        <v>0</v>
      </c>
      <c r="J737" s="15" t="s">
        <v>1800</v>
      </c>
      <c r="K737" s="15" t="s">
        <v>1186</v>
      </c>
      <c r="L737" s="15" t="s">
        <v>1193</v>
      </c>
      <c r="M737" s="15" t="s">
        <v>1801</v>
      </c>
      <c r="N737" s="15" t="s">
        <v>1802</v>
      </c>
      <c r="O737" s="15" t="s">
        <v>1185</v>
      </c>
      <c r="P737" s="15" t="s">
        <v>1186</v>
      </c>
      <c r="Q737" s="15" t="s">
        <v>1193</v>
      </c>
      <c r="R737" s="15" t="s">
        <v>1803</v>
      </c>
      <c r="AS737" s="19" t="s">
        <v>3</v>
      </c>
      <c r="AT737" s="19" t="s">
        <v>397</v>
      </c>
    </row>
    <row r="738" spans="1:46" ht="21">
      <c r="A738" s="16">
        <v>264</v>
      </c>
      <c r="B738" s="17">
        <v>737</v>
      </c>
      <c r="C738" s="18" t="s">
        <v>1875</v>
      </c>
      <c r="D738" s="29" t="s">
        <v>1876</v>
      </c>
      <c r="E738" s="19" t="s">
        <v>995</v>
      </c>
      <c r="F738" s="20" t="s">
        <v>16</v>
      </c>
      <c r="G738" s="15" t="str">
        <f t="shared" si="42"/>
        <v>CHF 150-250</v>
      </c>
      <c r="H738" s="43">
        <v>0</v>
      </c>
      <c r="J738" s="15" t="s">
        <v>1140</v>
      </c>
      <c r="K738" s="15" t="s">
        <v>1141</v>
      </c>
      <c r="L738" s="15" t="s">
        <v>1142</v>
      </c>
      <c r="AS738" s="19" t="s">
        <v>3</v>
      </c>
      <c r="AT738" s="19" t="s">
        <v>490</v>
      </c>
    </row>
    <row r="739" spans="1:46" ht="16.5">
      <c r="A739" s="16">
        <v>264</v>
      </c>
      <c r="B739" s="17">
        <v>738</v>
      </c>
      <c r="C739" s="18" t="s">
        <v>1139</v>
      </c>
      <c r="D739" s="18" t="str">
        <f t="shared" ref="D739:D770" si="45">J738&amp;","&amp;K738&amp;","&amp;L738</f>
        <v xml:space="preserve"> AC/MC, Margaux, 1er grand cru classé</v>
      </c>
      <c r="E739" s="19" t="s">
        <v>9</v>
      </c>
      <c r="F739" s="20" t="s">
        <v>2</v>
      </c>
      <c r="G739" s="15" t="str">
        <f t="shared" si="42"/>
        <v>CHF 8400-10200</v>
      </c>
      <c r="H739" s="43">
        <v>0</v>
      </c>
      <c r="J739" s="15" t="s">
        <v>1140</v>
      </c>
      <c r="K739" s="15" t="s">
        <v>1511</v>
      </c>
      <c r="L739" s="15" t="s">
        <v>1483</v>
      </c>
      <c r="AS739" s="19" t="s">
        <v>3</v>
      </c>
      <c r="AT739" s="19" t="s">
        <v>996</v>
      </c>
    </row>
    <row r="740" spans="1:46" ht="16.5">
      <c r="A740" s="16">
        <v>264</v>
      </c>
      <c r="B740" s="17">
        <v>739</v>
      </c>
      <c r="C740" s="18" t="s">
        <v>1510</v>
      </c>
      <c r="D740" s="18" t="str">
        <f t="shared" si="45"/>
        <v xml:space="preserve"> AC/MC, Médoc, 5e grand cru classé </v>
      </c>
      <c r="E740" s="19" t="s">
        <v>9</v>
      </c>
      <c r="F740" s="20" t="s">
        <v>2</v>
      </c>
      <c r="G740" s="15" t="str">
        <f t="shared" si="42"/>
        <v>CHF 330-420</v>
      </c>
      <c r="H740" s="43">
        <v>0</v>
      </c>
      <c r="J740" s="15" t="s">
        <v>1140</v>
      </c>
      <c r="K740" s="15" t="s">
        <v>1511</v>
      </c>
      <c r="L740" s="15" t="s">
        <v>1483</v>
      </c>
      <c r="AS740" s="19" t="s">
        <v>3</v>
      </c>
      <c r="AT740" s="19" t="s">
        <v>483</v>
      </c>
    </row>
    <row r="741" spans="1:46" ht="16.5">
      <c r="A741" s="16">
        <v>264</v>
      </c>
      <c r="B741" s="17">
        <v>740</v>
      </c>
      <c r="C741" s="18" t="s">
        <v>1510</v>
      </c>
      <c r="D741" s="18" t="str">
        <f t="shared" si="45"/>
        <v xml:space="preserve"> AC/MC, Médoc, 5e grand cru classé </v>
      </c>
      <c r="E741" s="19" t="s">
        <v>9</v>
      </c>
      <c r="F741" s="20" t="s">
        <v>2</v>
      </c>
      <c r="G741" s="15" t="str">
        <f t="shared" si="42"/>
        <v xml:space="preserve">CHF 330-420 </v>
      </c>
      <c r="H741" s="43">
        <v>0</v>
      </c>
      <c r="J741" s="15" t="s">
        <v>1140</v>
      </c>
      <c r="K741" s="15" t="s">
        <v>1144</v>
      </c>
      <c r="L741" s="15" t="s">
        <v>1294</v>
      </c>
      <c r="AS741" s="19" t="s">
        <v>3</v>
      </c>
      <c r="AT741" s="19" t="s">
        <v>587</v>
      </c>
    </row>
    <row r="742" spans="1:46" ht="16.5">
      <c r="A742" s="16">
        <v>264</v>
      </c>
      <c r="B742" s="17">
        <v>741</v>
      </c>
      <c r="C742" s="18" t="s">
        <v>1293</v>
      </c>
      <c r="D742" s="18" t="str">
        <f t="shared" si="45"/>
        <v xml:space="preserve"> AC/MC, Pauillac, 5e grand cru classé</v>
      </c>
      <c r="E742" s="19" t="s">
        <v>43</v>
      </c>
      <c r="F742" s="20" t="s">
        <v>16</v>
      </c>
      <c r="G742" s="15" t="str">
        <f t="shared" si="42"/>
        <v>CHF 720-960</v>
      </c>
      <c r="H742" s="43">
        <v>0</v>
      </c>
      <c r="J742" s="15" t="s">
        <v>1140</v>
      </c>
      <c r="K742" s="15" t="s">
        <v>1144</v>
      </c>
      <c r="L742" s="15" t="s">
        <v>1151</v>
      </c>
      <c r="AS742" s="19" t="s">
        <v>3</v>
      </c>
      <c r="AT742" s="19" t="s">
        <v>56</v>
      </c>
    </row>
    <row r="743" spans="1:46" ht="16.5">
      <c r="A743" s="16">
        <v>264</v>
      </c>
      <c r="B743" s="17">
        <v>742</v>
      </c>
      <c r="C743" s="18" t="s">
        <v>1309</v>
      </c>
      <c r="D743" s="18" t="str">
        <f t="shared" si="45"/>
        <v xml:space="preserve"> AC/MC, Pauillac, 2e grand cru classé</v>
      </c>
      <c r="E743" s="19" t="s">
        <v>33</v>
      </c>
      <c r="F743" s="20" t="s">
        <v>16</v>
      </c>
      <c r="G743" s="15" t="str">
        <f t="shared" si="42"/>
        <v>CHF 780-960</v>
      </c>
      <c r="H743" s="43">
        <v>0</v>
      </c>
      <c r="J743" s="15" t="s">
        <v>1140</v>
      </c>
      <c r="K743" s="15" t="s">
        <v>1144</v>
      </c>
      <c r="L743" s="15" t="s">
        <v>1805</v>
      </c>
      <c r="AS743" s="19" t="s">
        <v>3</v>
      </c>
      <c r="AT743" s="19" t="s">
        <v>550</v>
      </c>
    </row>
    <row r="744" spans="1:46" ht="16.5">
      <c r="A744" s="16">
        <v>264</v>
      </c>
      <c r="B744" s="17">
        <v>743</v>
      </c>
      <c r="C744" s="18" t="s">
        <v>1804</v>
      </c>
      <c r="D744" s="18" t="str">
        <f t="shared" si="45"/>
        <v xml:space="preserve"> AC/MC, Pauillac, 2e vin Château Mouton Rothschild</v>
      </c>
      <c r="E744" s="19" t="s">
        <v>998</v>
      </c>
      <c r="F744" s="20" t="s">
        <v>16</v>
      </c>
      <c r="G744" s="15" t="str">
        <f t="shared" si="42"/>
        <v>CHF 540-780</v>
      </c>
      <c r="H744" s="43">
        <v>0</v>
      </c>
      <c r="J744" s="15" t="s">
        <v>1140</v>
      </c>
      <c r="K744" s="15" t="s">
        <v>1148</v>
      </c>
      <c r="L744" s="15" t="s">
        <v>1149</v>
      </c>
      <c r="AS744" s="19" t="s">
        <v>3</v>
      </c>
      <c r="AT744" s="19" t="s">
        <v>999</v>
      </c>
    </row>
    <row r="745" spans="1:46" ht="16.5">
      <c r="A745" s="16">
        <v>264</v>
      </c>
      <c r="B745" s="17">
        <v>744</v>
      </c>
      <c r="C745" s="18" t="s">
        <v>1312</v>
      </c>
      <c r="D745" s="18" t="str">
        <f t="shared" si="45"/>
        <v xml:space="preserve"> AC/MC, St. Julien, 2e grand cru classé </v>
      </c>
      <c r="E745" s="19" t="s">
        <v>593</v>
      </c>
      <c r="F745" s="20" t="s">
        <v>2</v>
      </c>
      <c r="G745" s="15" t="str">
        <f t="shared" si="42"/>
        <v xml:space="preserve">CHF 660-840 </v>
      </c>
      <c r="H745" s="43">
        <v>0</v>
      </c>
      <c r="J745" s="15" t="s">
        <v>1140</v>
      </c>
      <c r="K745" s="15" t="s">
        <v>1153</v>
      </c>
      <c r="L745" s="15" t="s">
        <v>1292</v>
      </c>
      <c r="AS745" s="19" t="s">
        <v>3</v>
      </c>
      <c r="AT745" s="19" t="s">
        <v>594</v>
      </c>
    </row>
    <row r="746" spans="1:46" ht="16.5">
      <c r="A746" s="16">
        <v>264</v>
      </c>
      <c r="B746" s="17">
        <v>745</v>
      </c>
      <c r="C746" s="18" t="s">
        <v>1515</v>
      </c>
      <c r="D746" s="18" t="str">
        <f t="shared" si="45"/>
        <v xml:space="preserve"> AC/MC, St. Estèphe, cru bourgeois</v>
      </c>
      <c r="E746" s="19" t="s">
        <v>9</v>
      </c>
      <c r="F746" s="20" t="s">
        <v>2</v>
      </c>
      <c r="G746" s="15" t="str">
        <f t="shared" si="42"/>
        <v>CHF 300-420</v>
      </c>
      <c r="H746" s="43">
        <v>0</v>
      </c>
      <c r="J746" s="15" t="s">
        <v>1140</v>
      </c>
      <c r="K746" s="15" t="s">
        <v>1153</v>
      </c>
      <c r="L746" s="15" t="s">
        <v>1292</v>
      </c>
      <c r="AS746" s="19" t="s">
        <v>3</v>
      </c>
      <c r="AT746" s="19" t="s">
        <v>556</v>
      </c>
    </row>
    <row r="747" spans="1:46" ht="16.5">
      <c r="A747" s="16">
        <v>264</v>
      </c>
      <c r="B747" s="17">
        <v>746</v>
      </c>
      <c r="C747" s="18" t="s">
        <v>1515</v>
      </c>
      <c r="D747" s="18" t="str">
        <f t="shared" si="45"/>
        <v xml:space="preserve"> AC/MC, St. Estèphe, cru bourgeois</v>
      </c>
      <c r="E747" s="19" t="s">
        <v>9</v>
      </c>
      <c r="F747" s="20" t="s">
        <v>2</v>
      </c>
      <c r="G747" s="15" t="str">
        <f t="shared" si="42"/>
        <v>CHF 300-420</v>
      </c>
      <c r="H747" s="43">
        <v>0</v>
      </c>
      <c r="J747" s="15" t="s">
        <v>1185</v>
      </c>
      <c r="K747" s="15" t="s">
        <v>1155</v>
      </c>
      <c r="L747" s="15" t="s">
        <v>1517</v>
      </c>
      <c r="AS747" s="19" t="s">
        <v>3</v>
      </c>
      <c r="AT747" s="19" t="s">
        <v>556</v>
      </c>
    </row>
    <row r="748" spans="1:46" ht="16.5">
      <c r="A748" s="16">
        <v>264</v>
      </c>
      <c r="B748" s="17">
        <v>747</v>
      </c>
      <c r="C748" s="18" t="s">
        <v>1516</v>
      </c>
      <c r="D748" s="18" t="str">
        <f t="shared" si="45"/>
        <v xml:space="preserve"> AC/MO, Pessac Léognan, cru classé </v>
      </c>
      <c r="E748" s="19" t="s">
        <v>1000</v>
      </c>
      <c r="F748" s="20" t="s">
        <v>16</v>
      </c>
      <c r="G748" s="15" t="str">
        <f t="shared" si="42"/>
        <v>CHF 480-600</v>
      </c>
      <c r="H748" s="43">
        <v>0</v>
      </c>
      <c r="J748" s="15" t="s">
        <v>1185</v>
      </c>
      <c r="K748" s="15" t="s">
        <v>1155</v>
      </c>
      <c r="L748" s="15" t="s">
        <v>1517</v>
      </c>
      <c r="AS748" s="19" t="s">
        <v>3</v>
      </c>
      <c r="AT748" s="19" t="s">
        <v>217</v>
      </c>
    </row>
    <row r="749" spans="1:46" ht="16.5">
      <c r="A749" s="16">
        <v>264</v>
      </c>
      <c r="B749" s="17">
        <v>748</v>
      </c>
      <c r="C749" s="18" t="s">
        <v>1516</v>
      </c>
      <c r="D749" s="18" t="str">
        <f t="shared" si="45"/>
        <v xml:space="preserve"> AC/MO, Pessac Léognan, cru classé </v>
      </c>
      <c r="E749" s="19" t="s">
        <v>597</v>
      </c>
      <c r="F749" s="20" t="s">
        <v>16</v>
      </c>
      <c r="G749" s="15" t="str">
        <f t="shared" si="42"/>
        <v>CHF 960-1200</v>
      </c>
      <c r="H749" s="43">
        <v>0</v>
      </c>
      <c r="J749" s="15" t="s">
        <v>1140</v>
      </c>
      <c r="K749" s="15" t="s">
        <v>1155</v>
      </c>
      <c r="L749" s="15" t="s">
        <v>1156</v>
      </c>
      <c r="AS749" s="19" t="s">
        <v>3</v>
      </c>
      <c r="AT749" s="19" t="s">
        <v>268</v>
      </c>
    </row>
    <row r="750" spans="1:46" ht="16.5">
      <c r="A750" s="16">
        <v>264</v>
      </c>
      <c r="B750" s="17">
        <v>749</v>
      </c>
      <c r="C750" s="18" t="s">
        <v>1300</v>
      </c>
      <c r="D750" s="18" t="str">
        <f t="shared" si="45"/>
        <v xml:space="preserve"> AC/MC, Pessac Léognan, cru classé</v>
      </c>
      <c r="E750" s="19" t="s">
        <v>593</v>
      </c>
      <c r="F750" s="20" t="s">
        <v>2</v>
      </c>
      <c r="G750" s="15" t="str">
        <f t="shared" si="42"/>
        <v>CHF 1920-3000</v>
      </c>
      <c r="H750" s="43">
        <v>0</v>
      </c>
      <c r="J750" s="15" t="s">
        <v>1140</v>
      </c>
      <c r="K750" s="15" t="s">
        <v>1159</v>
      </c>
      <c r="L750" s="15" t="s">
        <v>1160</v>
      </c>
      <c r="AS750" s="19" t="s">
        <v>3</v>
      </c>
      <c r="AT750" s="19" t="s">
        <v>598</v>
      </c>
    </row>
    <row r="751" spans="1:46" ht="16.5">
      <c r="A751" s="16">
        <v>264</v>
      </c>
      <c r="B751" s="17">
        <v>750</v>
      </c>
      <c r="C751" s="18" t="s">
        <v>1518</v>
      </c>
      <c r="D751" s="18" t="str">
        <f t="shared" si="45"/>
        <v xml:space="preserve"> AC/MC, St. Emilion, 1er grand cru classé (B)</v>
      </c>
      <c r="E751" s="19" t="s">
        <v>601</v>
      </c>
      <c r="F751" s="20" t="s">
        <v>16</v>
      </c>
      <c r="G751" s="15" t="str">
        <f t="shared" si="42"/>
        <v>CHF 600-780</v>
      </c>
      <c r="H751" s="43">
        <v>0</v>
      </c>
      <c r="J751" s="15" t="s">
        <v>1140</v>
      </c>
      <c r="K751" s="15" t="s">
        <v>1159</v>
      </c>
      <c r="L751" s="15" t="s">
        <v>1160</v>
      </c>
      <c r="AS751" s="19" t="s">
        <v>3</v>
      </c>
      <c r="AT751" s="19" t="s">
        <v>302</v>
      </c>
    </row>
    <row r="752" spans="1:46" ht="16.5">
      <c r="A752" s="16">
        <v>264</v>
      </c>
      <c r="B752" s="17">
        <v>751</v>
      </c>
      <c r="C752" s="18" t="s">
        <v>1518</v>
      </c>
      <c r="D752" s="18" t="str">
        <f t="shared" si="45"/>
        <v xml:space="preserve"> AC/MC, St. Emilion, 1er grand cru classé (B)</v>
      </c>
      <c r="E752" s="19" t="s">
        <v>601</v>
      </c>
      <c r="F752" s="20" t="s">
        <v>16</v>
      </c>
      <c r="G752" s="15" t="str">
        <f t="shared" si="42"/>
        <v>CHF 600-780</v>
      </c>
      <c r="H752" s="43">
        <v>0</v>
      </c>
      <c r="J752" s="15" t="s">
        <v>1140</v>
      </c>
      <c r="K752" s="15" t="s">
        <v>1159</v>
      </c>
      <c r="L752" s="15" t="s">
        <v>1162</v>
      </c>
      <c r="AS752" s="19" t="s">
        <v>3</v>
      </c>
      <c r="AT752" s="19" t="s">
        <v>302</v>
      </c>
    </row>
    <row r="753" spans="1:46" ht="16.5">
      <c r="A753" s="16">
        <v>264</v>
      </c>
      <c r="B753" s="17">
        <v>752</v>
      </c>
      <c r="C753" s="18" t="s">
        <v>1519</v>
      </c>
      <c r="D753" s="18" t="str">
        <f t="shared" si="45"/>
        <v xml:space="preserve"> AC/MC, St. Emilion, grand cru classé </v>
      </c>
      <c r="E753" s="19" t="s">
        <v>604</v>
      </c>
      <c r="F753" s="20" t="s">
        <v>16</v>
      </c>
      <c r="G753" s="15" t="str">
        <f t="shared" si="42"/>
        <v>CHF 210-300</v>
      </c>
      <c r="H753" s="43">
        <v>0</v>
      </c>
      <c r="J753" s="15" t="s">
        <v>1140</v>
      </c>
      <c r="K753" s="15" t="s">
        <v>1159</v>
      </c>
      <c r="L753" s="15" t="s">
        <v>1162</v>
      </c>
      <c r="AS753" s="19" t="s">
        <v>3</v>
      </c>
      <c r="AT753" s="19" t="s">
        <v>327</v>
      </c>
    </row>
    <row r="754" spans="1:46" ht="16.5">
      <c r="A754" s="16">
        <v>264</v>
      </c>
      <c r="B754" s="17">
        <v>753</v>
      </c>
      <c r="C754" s="18" t="s">
        <v>1519</v>
      </c>
      <c r="D754" s="18" t="str">
        <f t="shared" si="45"/>
        <v xml:space="preserve"> AC/MC, St. Emilion, grand cru classé </v>
      </c>
      <c r="E754" s="19" t="s">
        <v>605</v>
      </c>
      <c r="F754" s="20" t="s">
        <v>16</v>
      </c>
      <c r="G754" s="15" t="str">
        <f t="shared" si="42"/>
        <v>CHF 420-600</v>
      </c>
      <c r="H754" s="43">
        <v>0</v>
      </c>
      <c r="J754" s="15" t="s">
        <v>1140</v>
      </c>
      <c r="K754" s="15" t="s">
        <v>1159</v>
      </c>
      <c r="L754" s="15" t="s">
        <v>1160</v>
      </c>
      <c r="AS754" s="19" t="s">
        <v>3</v>
      </c>
      <c r="AT754" s="19" t="s">
        <v>329</v>
      </c>
    </row>
    <row r="755" spans="1:46" ht="16.5">
      <c r="A755" s="16">
        <v>264</v>
      </c>
      <c r="B755" s="17">
        <v>754</v>
      </c>
      <c r="C755" s="18" t="s">
        <v>1522</v>
      </c>
      <c r="D755" s="18" t="str">
        <f t="shared" si="45"/>
        <v xml:space="preserve"> AC/MC, St. Emilion, 1er grand cru classé (B)</v>
      </c>
      <c r="E755" s="19" t="s">
        <v>1001</v>
      </c>
      <c r="F755" s="20" t="s">
        <v>16</v>
      </c>
      <c r="G755" s="15" t="str">
        <f t="shared" si="42"/>
        <v>CHF 1800-2400</v>
      </c>
      <c r="H755" s="43">
        <v>0</v>
      </c>
      <c r="J755" s="15" t="s">
        <v>1140</v>
      </c>
      <c r="K755" s="15" t="s">
        <v>1159</v>
      </c>
      <c r="L755" s="15" t="s">
        <v>1160</v>
      </c>
      <c r="AS755" s="19" t="s">
        <v>3</v>
      </c>
      <c r="AT755" s="19" t="s">
        <v>21</v>
      </c>
    </row>
    <row r="756" spans="1:46" ht="16.5">
      <c r="A756" s="16">
        <v>264</v>
      </c>
      <c r="B756" s="17">
        <v>755</v>
      </c>
      <c r="C756" s="18" t="s">
        <v>1522</v>
      </c>
      <c r="D756" s="18" t="str">
        <f t="shared" si="45"/>
        <v xml:space="preserve"> AC/MC, St. Emilion, 1er grand cru classé (B)</v>
      </c>
      <c r="E756" s="19" t="s">
        <v>267</v>
      </c>
      <c r="F756" s="20" t="s">
        <v>16</v>
      </c>
      <c r="G756" s="15" t="str">
        <f t="shared" si="42"/>
        <v>CHF 960-1200</v>
      </c>
      <c r="H756" s="43">
        <v>0</v>
      </c>
      <c r="J756" s="15" t="s">
        <v>1140</v>
      </c>
      <c r="K756" s="15" t="s">
        <v>1159</v>
      </c>
      <c r="L756" s="15" t="s">
        <v>1285</v>
      </c>
      <c r="AS756" s="19" t="s">
        <v>3</v>
      </c>
      <c r="AT756" s="19" t="s">
        <v>268</v>
      </c>
    </row>
    <row r="757" spans="1:46" ht="16.5">
      <c r="A757" s="16">
        <v>264</v>
      </c>
      <c r="B757" s="17">
        <v>756</v>
      </c>
      <c r="C757" s="18" t="s">
        <v>1284</v>
      </c>
      <c r="D757" s="18" t="str">
        <f t="shared" si="45"/>
        <v xml:space="preserve"> AC/MC, St. Emilion, grand cru classé</v>
      </c>
      <c r="E757" s="19" t="s">
        <v>1137</v>
      </c>
      <c r="F757" s="20" t="s">
        <v>16</v>
      </c>
      <c r="G757" s="15" t="str">
        <f t="shared" si="42"/>
        <v>CHF 4500-6000</v>
      </c>
      <c r="H757" s="43">
        <v>0</v>
      </c>
      <c r="J757" s="15" t="s">
        <v>1140</v>
      </c>
      <c r="K757" s="15" t="s">
        <v>1524</v>
      </c>
      <c r="L757" s="15" t="s">
        <v>1299</v>
      </c>
      <c r="AS757" s="19" t="s">
        <v>3</v>
      </c>
      <c r="AT757" s="19" t="s">
        <v>350</v>
      </c>
    </row>
    <row r="758" spans="1:46" ht="16.5">
      <c r="A758" s="16">
        <v>264</v>
      </c>
      <c r="B758" s="17">
        <v>757</v>
      </c>
      <c r="C758" s="18" t="s">
        <v>1523</v>
      </c>
      <c r="D758" s="18" t="str">
        <f t="shared" si="45"/>
        <v xml:space="preserve"> AC/MC, Sauternes, 1er grand cru classé </v>
      </c>
      <c r="E758" s="19" t="s">
        <v>612</v>
      </c>
      <c r="F758" s="20" t="s">
        <v>2</v>
      </c>
      <c r="G758" s="15" t="str">
        <f t="shared" si="42"/>
        <v>CHF 480-600</v>
      </c>
      <c r="H758" s="43">
        <v>0</v>
      </c>
      <c r="J758" s="15" t="s">
        <v>1140</v>
      </c>
      <c r="K758" s="15" t="s">
        <v>1524</v>
      </c>
      <c r="L758" s="15" t="s">
        <v>1299</v>
      </c>
      <c r="AS758" s="19" t="s">
        <v>3</v>
      </c>
      <c r="AT758" s="19" t="s">
        <v>217</v>
      </c>
    </row>
    <row r="759" spans="1:46" ht="16.5">
      <c r="A759" s="16">
        <v>264</v>
      </c>
      <c r="B759" s="17">
        <v>758</v>
      </c>
      <c r="C759" s="18" t="s">
        <v>1806</v>
      </c>
      <c r="D759" s="18" t="str">
        <f t="shared" si="45"/>
        <v xml:space="preserve"> AC/MC, Sauternes, 1er grand cru classé </v>
      </c>
      <c r="E759" s="19" t="s">
        <v>1003</v>
      </c>
      <c r="F759" s="20" t="s">
        <v>2</v>
      </c>
      <c r="G759" s="15" t="str">
        <f t="shared" si="42"/>
        <v>CHF 420-600</v>
      </c>
      <c r="H759" s="43">
        <v>0</v>
      </c>
      <c r="J759" s="15" t="s">
        <v>1140</v>
      </c>
      <c r="K759" s="15" t="s">
        <v>1524</v>
      </c>
      <c r="L759" s="15" t="s">
        <v>1299</v>
      </c>
      <c r="AS759" s="19" t="s">
        <v>3</v>
      </c>
      <c r="AT759" s="19" t="s">
        <v>329</v>
      </c>
    </row>
    <row r="760" spans="1:46" ht="16.5">
      <c r="A760" s="16">
        <v>264</v>
      </c>
      <c r="B760" s="17">
        <v>759</v>
      </c>
      <c r="C760" s="18" t="s">
        <v>1807</v>
      </c>
      <c r="D760" s="18" t="str">
        <f t="shared" si="45"/>
        <v xml:space="preserve"> AC/MC, Sauternes, 1er grand cru classé </v>
      </c>
      <c r="E760" s="19" t="s">
        <v>593</v>
      </c>
      <c r="F760" s="20" t="s">
        <v>2</v>
      </c>
      <c r="G760" s="15" t="str">
        <f t="shared" si="42"/>
        <v>CHF 480-600</v>
      </c>
      <c r="H760" s="43">
        <v>0</v>
      </c>
      <c r="J760" s="15" t="s">
        <v>1140</v>
      </c>
      <c r="K760" s="15" t="s">
        <v>1527</v>
      </c>
      <c r="L760" s="15" t="s">
        <v>1299</v>
      </c>
      <c r="AS760" s="19" t="s">
        <v>3</v>
      </c>
      <c r="AT760" s="19" t="s">
        <v>217</v>
      </c>
    </row>
    <row r="761" spans="1:46" ht="16.5">
      <c r="A761" s="16">
        <v>264</v>
      </c>
      <c r="B761" s="17">
        <v>760</v>
      </c>
      <c r="C761" s="18" t="s">
        <v>1526</v>
      </c>
      <c r="D761" s="18" t="str">
        <f t="shared" si="45"/>
        <v xml:space="preserve"> AC/MC, Barsac-Sauternes, 1er grand cru classé </v>
      </c>
      <c r="E761" s="19" t="s">
        <v>1138</v>
      </c>
      <c r="F761" s="20" t="s">
        <v>16</v>
      </c>
      <c r="G761" s="15" t="str">
        <f t="shared" si="42"/>
        <v>CHF 150-200</v>
      </c>
      <c r="H761" s="43">
        <v>0</v>
      </c>
      <c r="J761" s="15" t="s">
        <v>1140</v>
      </c>
      <c r="K761" s="15" t="s">
        <v>1524</v>
      </c>
      <c r="L761" s="15" t="s">
        <v>1299</v>
      </c>
      <c r="AS761" s="19" t="s">
        <v>3</v>
      </c>
      <c r="AT761" s="19" t="s">
        <v>182</v>
      </c>
    </row>
    <row r="762" spans="1:46" ht="16.5">
      <c r="A762" s="16">
        <v>264</v>
      </c>
      <c r="B762" s="17">
        <v>761</v>
      </c>
      <c r="C762" s="18" t="s">
        <v>1525</v>
      </c>
      <c r="D762" s="18" t="str">
        <f t="shared" si="45"/>
        <v xml:space="preserve"> AC/MC, Sauternes, 1er grand cru classé </v>
      </c>
      <c r="E762" s="19" t="s">
        <v>614</v>
      </c>
      <c r="F762" s="20" t="s">
        <v>16</v>
      </c>
      <c r="G762" s="15" t="str">
        <f t="shared" si="42"/>
        <v>CHF 660-840</v>
      </c>
      <c r="H762" s="43">
        <v>0</v>
      </c>
      <c r="J762" s="15" t="s">
        <v>1140</v>
      </c>
      <c r="K762" s="15" t="s">
        <v>1524</v>
      </c>
      <c r="L762" s="15" t="s">
        <v>1299</v>
      </c>
      <c r="AS762" s="19" t="s">
        <v>3</v>
      </c>
      <c r="AT762" s="19" t="s">
        <v>304</v>
      </c>
    </row>
    <row r="763" spans="1:46" ht="16.5">
      <c r="A763" s="16">
        <v>264</v>
      </c>
      <c r="B763" s="17">
        <v>762</v>
      </c>
      <c r="C763" s="18" t="s">
        <v>1525</v>
      </c>
      <c r="D763" s="18" t="str">
        <f t="shared" si="45"/>
        <v xml:space="preserve"> AC/MC, Sauternes, 1er grand cru classé </v>
      </c>
      <c r="E763" s="19" t="s">
        <v>1005</v>
      </c>
      <c r="F763" s="20" t="s">
        <v>16</v>
      </c>
      <c r="G763" s="15" t="str">
        <f>AS763&amp;" "&amp;AT763</f>
        <v>CHF 1050-1200</v>
      </c>
      <c r="H763" s="43">
        <v>0</v>
      </c>
      <c r="J763" s="15" t="s">
        <v>1140</v>
      </c>
      <c r="K763" s="15" t="s">
        <v>1524</v>
      </c>
      <c r="L763" s="15" t="s">
        <v>1299</v>
      </c>
      <c r="AS763" s="19" t="s">
        <v>3</v>
      </c>
      <c r="AT763" s="19" t="s">
        <v>1006</v>
      </c>
    </row>
    <row r="764" spans="1:46" ht="16.5">
      <c r="A764" s="16">
        <v>264</v>
      </c>
      <c r="B764" s="17">
        <v>763</v>
      </c>
      <c r="C764" s="18" t="s">
        <v>1525</v>
      </c>
      <c r="D764" s="18" t="str">
        <f t="shared" si="45"/>
        <v xml:space="preserve"> AC/MC, Sauternes, 1er grand cru classé </v>
      </c>
      <c r="E764" s="19" t="s">
        <v>1007</v>
      </c>
      <c r="F764" s="20" t="s">
        <v>16</v>
      </c>
      <c r="G764" s="15" t="str">
        <f t="shared" si="42"/>
        <v>CHF 1800-2400</v>
      </c>
      <c r="H764" s="43">
        <v>0</v>
      </c>
      <c r="J764" s="15" t="s">
        <v>1455</v>
      </c>
      <c r="K764" s="15" t="s">
        <v>1593</v>
      </c>
      <c r="L764" s="15" t="s">
        <v>1809</v>
      </c>
      <c r="AS764" s="19" t="s">
        <v>3</v>
      </c>
      <c r="AT764" s="19" t="s">
        <v>21</v>
      </c>
    </row>
    <row r="765" spans="1:46" ht="16.5">
      <c r="A765" s="16">
        <v>264</v>
      </c>
      <c r="B765" s="17">
        <v>764</v>
      </c>
      <c r="C765" s="18" t="s">
        <v>1808</v>
      </c>
      <c r="D765" s="18" t="str">
        <f t="shared" si="45"/>
        <v xml:space="preserve"> MO/DOCG, Veneto, Giuseppe Quintarelli</v>
      </c>
      <c r="E765" s="19" t="s">
        <v>1009</v>
      </c>
      <c r="F765" s="20" t="s">
        <v>16</v>
      </c>
      <c r="G765" s="15" t="str">
        <f t="shared" si="42"/>
        <v>CHF 135-180</v>
      </c>
      <c r="H765" s="43">
        <v>0</v>
      </c>
      <c r="J765" s="15" t="s">
        <v>1257</v>
      </c>
      <c r="K765" s="15" t="s">
        <v>1253</v>
      </c>
      <c r="L765" s="15" t="s">
        <v>1363</v>
      </c>
      <c r="AS765" s="19" t="s">
        <v>3</v>
      </c>
      <c r="AT765" s="19" t="s">
        <v>1010</v>
      </c>
    </row>
    <row r="766" spans="1:46" ht="16.5">
      <c r="A766" s="16">
        <v>264</v>
      </c>
      <c r="B766" s="17">
        <v>765</v>
      </c>
      <c r="C766" s="18" t="s">
        <v>1543</v>
      </c>
      <c r="D766" s="18" t="str">
        <f t="shared" si="45"/>
        <v xml:space="preserve"> MO/IGT, Toscana, Tua Rita</v>
      </c>
      <c r="E766" s="19" t="s">
        <v>1011</v>
      </c>
      <c r="F766" s="20" t="s">
        <v>16</v>
      </c>
      <c r="G766" s="15" t="str">
        <f t="shared" si="42"/>
        <v>CHF 400-500</v>
      </c>
      <c r="H766" s="43">
        <v>0</v>
      </c>
      <c r="J766" s="15" t="s">
        <v>1257</v>
      </c>
      <c r="K766" s="15" t="s">
        <v>1253</v>
      </c>
      <c r="L766" s="15" t="s">
        <v>1363</v>
      </c>
      <c r="AS766" s="19" t="s">
        <v>3</v>
      </c>
      <c r="AT766" s="19" t="s">
        <v>95</v>
      </c>
    </row>
    <row r="767" spans="1:46" ht="16.5">
      <c r="A767" s="16">
        <v>264</v>
      </c>
      <c r="B767" s="17">
        <v>766</v>
      </c>
      <c r="C767" s="18" t="s">
        <v>1543</v>
      </c>
      <c r="D767" s="18" t="str">
        <f t="shared" si="45"/>
        <v xml:space="preserve"> MO/IGT, Toscana, Tua Rita</v>
      </c>
      <c r="E767" s="19" t="s">
        <v>1012</v>
      </c>
      <c r="F767" s="20" t="s">
        <v>16</v>
      </c>
      <c r="G767" s="15" t="str">
        <f t="shared" si="42"/>
        <v>CHF 350-450</v>
      </c>
      <c r="H767" s="43">
        <v>0</v>
      </c>
      <c r="J767" s="15" t="s">
        <v>1257</v>
      </c>
      <c r="K767" s="15" t="s">
        <v>1253</v>
      </c>
      <c r="L767" s="15" t="s">
        <v>1363</v>
      </c>
      <c r="AS767" s="19" t="s">
        <v>3</v>
      </c>
      <c r="AT767" s="19" t="s">
        <v>357</v>
      </c>
    </row>
    <row r="768" spans="1:46" ht="16.5">
      <c r="A768" s="16">
        <v>264</v>
      </c>
      <c r="B768" s="17">
        <v>767</v>
      </c>
      <c r="C768" s="18" t="s">
        <v>1543</v>
      </c>
      <c r="D768" s="18" t="str">
        <f t="shared" si="45"/>
        <v xml:space="preserve"> MO/IGT, Toscana, Tua Rita</v>
      </c>
      <c r="E768" s="19" t="s">
        <v>489</v>
      </c>
      <c r="F768" s="20" t="s">
        <v>16</v>
      </c>
      <c r="G768" s="15" t="str">
        <f t="shared" si="42"/>
        <v>CHF 200-300</v>
      </c>
      <c r="H768" s="43">
        <v>0</v>
      </c>
      <c r="J768" s="15" t="s">
        <v>1257</v>
      </c>
      <c r="K768" s="15" t="s">
        <v>1253</v>
      </c>
      <c r="L768" s="15" t="s">
        <v>1363</v>
      </c>
      <c r="AS768" s="19" t="s">
        <v>3</v>
      </c>
      <c r="AT768" s="19" t="s">
        <v>318</v>
      </c>
    </row>
    <row r="769" spans="1:46" ht="16.5">
      <c r="A769" s="16">
        <v>264</v>
      </c>
      <c r="B769" s="17">
        <v>768</v>
      </c>
      <c r="C769" s="18" t="s">
        <v>1362</v>
      </c>
      <c r="D769" s="18" t="str">
        <f t="shared" si="45"/>
        <v xml:space="preserve"> MO/IGT, Toscana, Tua Rita</v>
      </c>
      <c r="E769" s="19" t="s">
        <v>500</v>
      </c>
      <c r="F769" s="20" t="s">
        <v>16</v>
      </c>
      <c r="G769" s="15" t="str">
        <f t="shared" si="42"/>
        <v>CHF 600-800</v>
      </c>
      <c r="H769" s="43">
        <v>0</v>
      </c>
      <c r="J769" s="15" t="s">
        <v>1257</v>
      </c>
      <c r="K769" s="15" t="s">
        <v>1253</v>
      </c>
      <c r="L769" s="15" t="s">
        <v>1363</v>
      </c>
      <c r="AS769" s="19" t="s">
        <v>3</v>
      </c>
      <c r="AT769" s="19" t="s">
        <v>90</v>
      </c>
    </row>
    <row r="770" spans="1:46" ht="16.5">
      <c r="A770" s="16">
        <v>264</v>
      </c>
      <c r="B770" s="17">
        <v>769</v>
      </c>
      <c r="C770" s="18" t="s">
        <v>1362</v>
      </c>
      <c r="D770" s="18" t="str">
        <f t="shared" si="45"/>
        <v xml:space="preserve"> MO/IGT, Toscana, Tua Rita</v>
      </c>
      <c r="E770" s="19" t="s">
        <v>522</v>
      </c>
      <c r="F770" s="20" t="s">
        <v>16</v>
      </c>
      <c r="G770" s="15" t="str">
        <f t="shared" ref="G770:G787" si="46">AS770&amp;" "&amp;AT770</f>
        <v>CHF 300-450</v>
      </c>
      <c r="H770" s="43">
        <v>0</v>
      </c>
      <c r="J770" s="15" t="s">
        <v>1257</v>
      </c>
      <c r="K770" s="15" t="s">
        <v>1253</v>
      </c>
      <c r="L770" s="15" t="s">
        <v>1363</v>
      </c>
      <c r="AS770" s="19" t="s">
        <v>3</v>
      </c>
      <c r="AT770" s="19" t="s">
        <v>378</v>
      </c>
    </row>
    <row r="771" spans="1:46" ht="16.5">
      <c r="A771" s="16">
        <v>264</v>
      </c>
      <c r="B771" s="17">
        <v>770</v>
      </c>
      <c r="C771" s="18" t="s">
        <v>1362</v>
      </c>
      <c r="D771" s="18" t="str">
        <f t="shared" ref="D771:D787" si="47">J770&amp;","&amp;K770&amp;","&amp;L770</f>
        <v xml:space="preserve"> MO/IGT, Toscana, Tua Rita</v>
      </c>
      <c r="E771" s="19" t="s">
        <v>522</v>
      </c>
      <c r="F771" s="20" t="s">
        <v>16</v>
      </c>
      <c r="G771" s="15" t="str">
        <f t="shared" si="46"/>
        <v>CHF 300-450</v>
      </c>
      <c r="H771" s="43">
        <v>0</v>
      </c>
      <c r="J771" s="15" t="s">
        <v>1257</v>
      </c>
      <c r="K771" s="15" t="s">
        <v>1253</v>
      </c>
      <c r="L771" s="15" t="s">
        <v>1363</v>
      </c>
      <c r="AS771" s="19" t="s">
        <v>3</v>
      </c>
      <c r="AT771" s="19" t="s">
        <v>378</v>
      </c>
    </row>
    <row r="772" spans="1:46" ht="16.5">
      <c r="A772" s="16">
        <v>264</v>
      </c>
      <c r="B772" s="17">
        <v>771</v>
      </c>
      <c r="C772" s="18" t="s">
        <v>1362</v>
      </c>
      <c r="D772" s="18" t="str">
        <f t="shared" si="47"/>
        <v xml:space="preserve"> MO/IGT, Toscana, Tua Rita</v>
      </c>
      <c r="E772" s="19" t="s">
        <v>522</v>
      </c>
      <c r="F772" s="20" t="s">
        <v>16</v>
      </c>
      <c r="G772" s="15" t="str">
        <f t="shared" si="46"/>
        <v>CHF 300-450</v>
      </c>
      <c r="H772" s="43">
        <v>0</v>
      </c>
      <c r="J772" s="15" t="s">
        <v>1257</v>
      </c>
      <c r="K772" s="15" t="s">
        <v>1253</v>
      </c>
      <c r="L772" s="15" t="s">
        <v>1363</v>
      </c>
      <c r="AS772" s="19" t="s">
        <v>3</v>
      </c>
      <c r="AT772" s="19" t="s">
        <v>378</v>
      </c>
    </row>
    <row r="773" spans="1:46" ht="16.5">
      <c r="A773" s="16">
        <v>264</v>
      </c>
      <c r="B773" s="17">
        <v>772</v>
      </c>
      <c r="C773" s="18" t="s">
        <v>1362</v>
      </c>
      <c r="D773" s="18" t="str">
        <f t="shared" si="47"/>
        <v xml:space="preserve"> MO/IGT, Toscana, Tua Rita</v>
      </c>
      <c r="E773" s="19" t="s">
        <v>489</v>
      </c>
      <c r="F773" s="20" t="s">
        <v>16</v>
      </c>
      <c r="G773" s="15" t="str">
        <f t="shared" si="46"/>
        <v>CHF 600-900</v>
      </c>
      <c r="H773" s="43">
        <v>0</v>
      </c>
      <c r="J773" s="15" t="s">
        <v>1257</v>
      </c>
      <c r="K773" s="15" t="s">
        <v>1253</v>
      </c>
      <c r="L773" s="15" t="s">
        <v>1363</v>
      </c>
      <c r="AS773" s="19" t="s">
        <v>3</v>
      </c>
      <c r="AT773" s="19" t="s">
        <v>62</v>
      </c>
    </row>
    <row r="774" spans="1:46" ht="16.5">
      <c r="A774" s="16">
        <v>264</v>
      </c>
      <c r="B774" s="17">
        <v>773</v>
      </c>
      <c r="C774" s="18" t="s">
        <v>1362</v>
      </c>
      <c r="D774" s="18" t="str">
        <f t="shared" si="47"/>
        <v xml:space="preserve"> MO/IGT, Toscana, Tua Rita</v>
      </c>
      <c r="E774" s="19" t="s">
        <v>489</v>
      </c>
      <c r="F774" s="20" t="s">
        <v>16</v>
      </c>
      <c r="G774" s="15" t="str">
        <f>AS774&amp;" "&amp;AT774</f>
        <v>CHF 600-900</v>
      </c>
      <c r="H774" s="43">
        <v>0</v>
      </c>
      <c r="J774" s="15" t="s">
        <v>1257</v>
      </c>
      <c r="K774" s="15" t="s">
        <v>1253</v>
      </c>
      <c r="L774" s="15" t="s">
        <v>1363</v>
      </c>
      <c r="AS774" s="19" t="s">
        <v>3</v>
      </c>
      <c r="AT774" s="19" t="s">
        <v>62</v>
      </c>
    </row>
    <row r="775" spans="1:46" ht="16.5">
      <c r="A775" s="16">
        <v>264</v>
      </c>
      <c r="B775" s="17">
        <v>774</v>
      </c>
      <c r="C775" s="18" t="s">
        <v>1362</v>
      </c>
      <c r="D775" s="18" t="str">
        <f t="shared" si="47"/>
        <v xml:space="preserve"> MO/IGT, Toscana, Tua Rita</v>
      </c>
      <c r="E775" s="19" t="s">
        <v>1013</v>
      </c>
      <c r="F775" s="20" t="s">
        <v>16</v>
      </c>
      <c r="G775" s="15" t="str">
        <f t="shared" si="46"/>
        <v>CHF 1200-1500</v>
      </c>
      <c r="H775" s="43">
        <v>0</v>
      </c>
      <c r="J775" s="15" t="s">
        <v>1257</v>
      </c>
      <c r="K775" s="15" t="s">
        <v>1253</v>
      </c>
      <c r="L775" s="15" t="s">
        <v>1476</v>
      </c>
      <c r="AS775" s="19" t="s">
        <v>3</v>
      </c>
      <c r="AT775" s="19" t="s">
        <v>143</v>
      </c>
    </row>
    <row r="776" spans="1:46" ht="16.5">
      <c r="A776" s="16">
        <v>264</v>
      </c>
      <c r="B776" s="17">
        <v>775</v>
      </c>
      <c r="C776" s="18" t="s">
        <v>1475</v>
      </c>
      <c r="D776" s="18" t="str">
        <f t="shared" si="47"/>
        <v xml:space="preserve"> MO/IGT, Toscana, Montevertine</v>
      </c>
      <c r="E776" s="19" t="s">
        <v>1014</v>
      </c>
      <c r="F776" s="20" t="s">
        <v>16</v>
      </c>
      <c r="G776" s="15" t="str">
        <f t="shared" si="46"/>
        <v>CHF 1700-2200</v>
      </c>
      <c r="H776" s="43">
        <v>0</v>
      </c>
      <c r="J776" s="15" t="s">
        <v>1455</v>
      </c>
      <c r="K776" s="15" t="s">
        <v>1253</v>
      </c>
      <c r="L776" s="15" t="s">
        <v>1258</v>
      </c>
      <c r="AS776" s="19" t="s">
        <v>3</v>
      </c>
      <c r="AT776" s="19" t="s">
        <v>1015</v>
      </c>
    </row>
    <row r="777" spans="1:46" ht="16.5">
      <c r="A777" s="16">
        <v>264</v>
      </c>
      <c r="B777" s="17">
        <v>776</v>
      </c>
      <c r="C777" s="18" t="s">
        <v>1810</v>
      </c>
      <c r="D777" s="18" t="str">
        <f>J776&amp;","&amp;K776&amp;","&amp;L776</f>
        <v xml:space="preserve"> MO/DOCG, Toscana, Fattoria Le Pupille</v>
      </c>
      <c r="E777" s="19" t="s">
        <v>575</v>
      </c>
      <c r="F777" s="20" t="s">
        <v>16</v>
      </c>
      <c r="G777" s="15" t="str">
        <f t="shared" si="46"/>
        <v>CHF 120-180</v>
      </c>
      <c r="H777" s="43">
        <v>0</v>
      </c>
      <c r="J777" s="15" t="s">
        <v>1455</v>
      </c>
      <c r="K777" s="15" t="s">
        <v>1253</v>
      </c>
      <c r="L777" s="15" t="s">
        <v>1258</v>
      </c>
      <c r="AS777" s="19" t="s">
        <v>3</v>
      </c>
      <c r="AT777" s="19" t="s">
        <v>360</v>
      </c>
    </row>
    <row r="778" spans="1:46" ht="16.5">
      <c r="A778" s="16">
        <v>264</v>
      </c>
      <c r="B778" s="17">
        <v>777</v>
      </c>
      <c r="C778" s="18" t="s">
        <v>1810</v>
      </c>
      <c r="D778" s="18" t="str">
        <f t="shared" si="47"/>
        <v xml:space="preserve"> MO/DOCG, Toscana, Fattoria Le Pupille</v>
      </c>
      <c r="E778" s="19" t="s">
        <v>575</v>
      </c>
      <c r="F778" s="20" t="s">
        <v>16</v>
      </c>
      <c r="G778" s="15" t="str">
        <f t="shared" si="46"/>
        <v>CHF 120-180</v>
      </c>
      <c r="H778" s="43">
        <v>0</v>
      </c>
      <c r="J778" s="15" t="s">
        <v>1317</v>
      </c>
      <c r="K778" s="15" t="s">
        <v>1409</v>
      </c>
      <c r="L778" s="15" t="s">
        <v>1410</v>
      </c>
      <c r="AS778" s="19" t="s">
        <v>3</v>
      </c>
      <c r="AT778" s="19" t="s">
        <v>360</v>
      </c>
    </row>
    <row r="779" spans="1:46" ht="16.5">
      <c r="A779" s="16">
        <v>264</v>
      </c>
      <c r="B779" s="17">
        <v>778</v>
      </c>
      <c r="C779" s="18" t="s">
        <v>1606</v>
      </c>
      <c r="D779" s="18" t="str">
        <f t="shared" si="47"/>
        <v xml:space="preserve"> MO/DOCa, Calonge, Cellers Mas Gil </v>
      </c>
      <c r="E779" s="19" t="s">
        <v>1017</v>
      </c>
      <c r="F779" s="20" t="s">
        <v>16</v>
      </c>
      <c r="G779" s="15" t="str">
        <f t="shared" si="46"/>
        <v>CHF 120-180</v>
      </c>
      <c r="H779" s="43">
        <v>0</v>
      </c>
      <c r="J779" s="15" t="s">
        <v>1317</v>
      </c>
      <c r="K779" s="15" t="s">
        <v>1409</v>
      </c>
      <c r="L779" s="15" t="s">
        <v>1410</v>
      </c>
      <c r="AS779" s="19" t="s">
        <v>3</v>
      </c>
      <c r="AT779" s="19" t="s">
        <v>360</v>
      </c>
    </row>
    <row r="780" spans="1:46" ht="16.5">
      <c r="A780" s="16">
        <v>264</v>
      </c>
      <c r="B780" s="17">
        <v>779</v>
      </c>
      <c r="C780" s="18" t="s">
        <v>1606</v>
      </c>
      <c r="D780" s="18" t="str">
        <f t="shared" si="47"/>
        <v xml:space="preserve"> MO/DOCa, Calonge, Cellers Mas Gil </v>
      </c>
      <c r="E780" s="19" t="s">
        <v>41</v>
      </c>
      <c r="F780" s="20" t="s">
        <v>2</v>
      </c>
      <c r="G780" s="15" t="str">
        <f t="shared" si="46"/>
        <v>CHF 240-360</v>
      </c>
      <c r="H780" s="43">
        <v>0</v>
      </c>
      <c r="J780" s="15" t="s">
        <v>1317</v>
      </c>
      <c r="K780" s="15" t="s">
        <v>1409</v>
      </c>
      <c r="L780" s="15" t="s">
        <v>1410</v>
      </c>
      <c r="AS780" s="19" t="s">
        <v>3</v>
      </c>
      <c r="AT780" s="19" t="s">
        <v>284</v>
      </c>
    </row>
    <row r="781" spans="1:46" ht="16.5">
      <c r="A781" s="16">
        <v>264</v>
      </c>
      <c r="B781" s="17">
        <v>780</v>
      </c>
      <c r="C781" s="18" t="s">
        <v>1606</v>
      </c>
      <c r="D781" s="18" t="str">
        <f>J780&amp;","&amp;K780&amp;","&amp;L780</f>
        <v xml:space="preserve"> MO/DOCa, Calonge, Cellers Mas Gil </v>
      </c>
      <c r="E781" s="19" t="s">
        <v>1018</v>
      </c>
      <c r="F781" s="20" t="s">
        <v>2</v>
      </c>
      <c r="G781" s="15" t="str">
        <f t="shared" si="46"/>
        <v>CHF 180-240</v>
      </c>
      <c r="H781" s="43">
        <v>0</v>
      </c>
      <c r="J781" s="15" t="s">
        <v>1812</v>
      </c>
      <c r="K781" s="15" t="s">
        <v>1813</v>
      </c>
      <c r="L781" s="15" t="s">
        <v>1814</v>
      </c>
      <c r="AS781" s="19" t="s">
        <v>3</v>
      </c>
      <c r="AT781" s="19" t="s">
        <v>222</v>
      </c>
    </row>
    <row r="782" spans="1:46" ht="16.5">
      <c r="A782" s="16">
        <v>264</v>
      </c>
      <c r="B782" s="17">
        <v>781</v>
      </c>
      <c r="C782" s="18" t="s">
        <v>1811</v>
      </c>
      <c r="D782" s="18" t="str">
        <f t="shared" si="47"/>
        <v xml:space="preserve"> EA/MO,  Nahe, Schlossweingut Diel</v>
      </c>
      <c r="E782" s="19" t="s">
        <v>1020</v>
      </c>
      <c r="F782" s="20" t="s">
        <v>16</v>
      </c>
      <c r="G782" s="15" t="str">
        <f t="shared" si="46"/>
        <v>CHF 360-600</v>
      </c>
      <c r="H782" s="43">
        <v>0</v>
      </c>
      <c r="J782" s="15" t="s">
        <v>1391</v>
      </c>
      <c r="K782" s="15" t="s">
        <v>1816</v>
      </c>
      <c r="L782" s="15" t="s">
        <v>1817</v>
      </c>
      <c r="AS782" s="19" t="s">
        <v>3</v>
      </c>
      <c r="AT782" s="19" t="s">
        <v>1021</v>
      </c>
    </row>
    <row r="783" spans="1:46" ht="16.5">
      <c r="A783" s="16">
        <v>264</v>
      </c>
      <c r="B783" s="17">
        <v>782</v>
      </c>
      <c r="C783" s="18" t="s">
        <v>1815</v>
      </c>
      <c r="D783" s="18" t="str">
        <f t="shared" si="47"/>
        <v xml:space="preserve"> MO/DO, Wallis, Valais Mundi</v>
      </c>
      <c r="E783" s="19" t="s">
        <v>9</v>
      </c>
      <c r="F783" s="20" t="s">
        <v>2</v>
      </c>
      <c r="G783" s="15" t="str">
        <f t="shared" si="46"/>
        <v>CHF 1440-1800</v>
      </c>
      <c r="H783" s="43">
        <v>0</v>
      </c>
      <c r="J783" s="15" t="s">
        <v>1185</v>
      </c>
      <c r="K783" s="15" t="s">
        <v>1197</v>
      </c>
      <c r="L783" s="15" t="s">
        <v>1195</v>
      </c>
      <c r="M783" s="15" t="s">
        <v>1818</v>
      </c>
      <c r="AS783" s="19" t="s">
        <v>3</v>
      </c>
      <c r="AT783" s="19" t="s">
        <v>507</v>
      </c>
    </row>
    <row r="784" spans="1:46" ht="16.5">
      <c r="A784" s="16">
        <v>264</v>
      </c>
      <c r="B784" s="17">
        <v>783</v>
      </c>
      <c r="C784" s="18" t="s">
        <v>1588</v>
      </c>
      <c r="D784" s="18" t="str">
        <f t="shared" si="47"/>
        <v xml:space="preserve"> AC/MO, Côte de Nuits, Grand cru</v>
      </c>
      <c r="E784" s="19" t="s">
        <v>1024</v>
      </c>
      <c r="F784" s="20" t="s">
        <v>16</v>
      </c>
      <c r="G784" s="15" t="str">
        <f t="shared" si="46"/>
        <v>CHF 250-350</v>
      </c>
      <c r="H784" s="43">
        <v>0</v>
      </c>
      <c r="J784" s="15" t="s">
        <v>1140</v>
      </c>
      <c r="K784" s="15" t="s">
        <v>1619</v>
      </c>
      <c r="L784" s="15" t="s">
        <v>1672</v>
      </c>
      <c r="AS784" s="19" t="s">
        <v>3</v>
      </c>
      <c r="AT784" s="19" t="s">
        <v>136</v>
      </c>
    </row>
    <row r="785" spans="1:46" ht="16.5">
      <c r="A785" s="16">
        <v>264</v>
      </c>
      <c r="B785" s="17">
        <v>784</v>
      </c>
      <c r="C785" s="18" t="s">
        <v>1819</v>
      </c>
      <c r="D785" s="18" t="str">
        <f>J784&amp;","&amp;K784&amp;","&amp;L784</f>
        <v xml:space="preserve"> AC/MC, Moulis-Médoc, cru bourgeois </v>
      </c>
      <c r="E785" s="19" t="s">
        <v>1026</v>
      </c>
      <c r="F785" s="20" t="s">
        <v>2</v>
      </c>
      <c r="G785" s="15" t="str">
        <f>AS785&amp;" "&amp;AT785</f>
        <v>CHF 240-360</v>
      </c>
      <c r="H785" s="43">
        <v>0</v>
      </c>
      <c r="J785" s="15" t="s">
        <v>1317</v>
      </c>
      <c r="K785" s="15" t="s">
        <v>1377</v>
      </c>
      <c r="L785" s="15" t="s">
        <v>1821</v>
      </c>
      <c r="AS785" s="19" t="s">
        <v>3</v>
      </c>
      <c r="AT785" s="19" t="s">
        <v>284</v>
      </c>
    </row>
    <row r="786" spans="1:46" ht="16.5">
      <c r="A786" s="16">
        <v>264</v>
      </c>
      <c r="B786" s="17">
        <v>786</v>
      </c>
      <c r="C786" s="18" t="s">
        <v>1820</v>
      </c>
      <c r="D786" s="18" t="str">
        <f t="shared" si="47"/>
        <v xml:space="preserve"> MO/DOCa, Priorat, Daphne Glorian</v>
      </c>
      <c r="E786" s="19" t="s">
        <v>1028</v>
      </c>
      <c r="F786" s="20" t="s">
        <v>16</v>
      </c>
      <c r="G786" s="15" t="str">
        <f t="shared" si="46"/>
        <v>CHF 780-960</v>
      </c>
      <c r="H786" s="43">
        <v>0</v>
      </c>
      <c r="J786" s="15" t="s">
        <v>1391</v>
      </c>
      <c r="K786" s="15" t="s">
        <v>1823</v>
      </c>
      <c r="L786" s="15" t="s">
        <v>1824</v>
      </c>
      <c r="AS786" s="19" t="s">
        <v>3</v>
      </c>
      <c r="AT786" s="19" t="s">
        <v>550</v>
      </c>
    </row>
    <row r="787" spans="1:46" ht="16.5">
      <c r="A787" s="16">
        <v>264</v>
      </c>
      <c r="B787" s="17">
        <v>787</v>
      </c>
      <c r="C787" s="18" t="s">
        <v>1822</v>
      </c>
      <c r="D787" s="18" t="str">
        <f t="shared" si="47"/>
        <v xml:space="preserve"> MO/DO, Sardon de Duero, Abadia Retuerta</v>
      </c>
      <c r="E787" s="19" t="s">
        <v>692</v>
      </c>
      <c r="F787" s="20" t="s">
        <v>16</v>
      </c>
      <c r="G787" s="15" t="str">
        <f t="shared" si="46"/>
        <v>CHF 150-250</v>
      </c>
      <c r="H787" s="43">
        <v>0</v>
      </c>
      <c r="AS787" s="19" t="s">
        <v>3</v>
      </c>
      <c r="AT787" s="19" t="s">
        <v>490</v>
      </c>
    </row>
    <row r="788" spans="1:46" ht="16.5">
      <c r="B788" s="42"/>
    </row>
  </sheetData>
  <sheetProtection sheet="1" objects="1" scenarios="1"/>
  <protectedRanges>
    <protectedRange password="C6CC" sqref="H1:H1048576" name="Bereich1"/>
  </protectedRanges>
  <pageMargins left="0.7" right="0.7" top="0.78740157499999996" bottom="0.78740157499999996" header="0.3" footer="0.3"/>
  <pageSetup paperSize="9" orientation="portrait" horizontalDpi="4294967292" verticalDpi="1200" r:id="rId1"/>
  <ignoredErrors>
    <ignoredError sqref="D19 D23 D507 D7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96"/>
  <sheetViews>
    <sheetView workbookViewId="0">
      <selection activeCell="A2" sqref="A2:A1895"/>
    </sheetView>
  </sheetViews>
  <sheetFormatPr baseColWidth="10" defaultRowHeight="14.25"/>
  <cols>
    <col min="1" max="1" width="30.375" customWidth="1"/>
    <col min="2" max="2" width="31.875" customWidth="1"/>
    <col min="3" max="3" width="26.5" bestFit="1" customWidth="1"/>
  </cols>
  <sheetData>
    <row r="1" spans="1:6" ht="19.5">
      <c r="A1" s="9" t="s">
        <v>1032</v>
      </c>
      <c r="B1" s="9" t="s">
        <v>1033</v>
      </c>
      <c r="C1" s="9" t="s">
        <v>1034</v>
      </c>
      <c r="D1" s="9" t="s">
        <v>1035</v>
      </c>
      <c r="E1" s="9" t="s">
        <v>1036</v>
      </c>
      <c r="F1" s="9" t="s">
        <v>1037</v>
      </c>
    </row>
    <row r="2" spans="1:6" ht="21">
      <c r="A2" s="1" t="s">
        <v>0</v>
      </c>
    </row>
    <row r="3" spans="1:6" ht="15.75">
      <c r="C3" s="2" t="s">
        <v>1</v>
      </c>
      <c r="D3" s="2" t="s">
        <v>2</v>
      </c>
      <c r="F3" s="2" t="s">
        <v>4</v>
      </c>
    </row>
    <row r="4" spans="1:6" ht="15.75">
      <c r="C4" s="2" t="s">
        <v>5</v>
      </c>
      <c r="D4" s="2" t="s">
        <v>2</v>
      </c>
      <c r="F4" s="2" t="s">
        <v>6</v>
      </c>
    </row>
    <row r="6" spans="1:6" ht="21">
      <c r="A6" s="1" t="s">
        <v>7</v>
      </c>
    </row>
    <row r="7" spans="1:6" ht="15.75">
      <c r="A7" s="2"/>
    </row>
    <row r="8" spans="1:6" ht="15.75">
      <c r="C8" s="2" t="s">
        <v>1038</v>
      </c>
      <c r="D8" s="2" t="s">
        <v>2</v>
      </c>
      <c r="F8" s="2" t="s">
        <v>8</v>
      </c>
    </row>
    <row r="9" spans="1:6" ht="15.75">
      <c r="C9" s="2" t="s">
        <v>1039</v>
      </c>
      <c r="D9" s="2" t="s">
        <v>2</v>
      </c>
      <c r="F9" s="2" t="s">
        <v>10</v>
      </c>
    </row>
    <row r="11" spans="1:6" ht="21">
      <c r="A11" s="1" t="s">
        <v>11</v>
      </c>
    </row>
    <row r="12" spans="1:6" ht="15.75">
      <c r="C12" s="2" t="s">
        <v>12</v>
      </c>
      <c r="D12" s="2" t="s">
        <v>2</v>
      </c>
      <c r="F12" s="2" t="s">
        <v>13</v>
      </c>
    </row>
    <row r="14" spans="1:6" ht="21">
      <c r="A14" s="1" t="s">
        <v>14</v>
      </c>
    </row>
    <row r="15" spans="1:6" ht="15.75">
      <c r="C15" s="2" t="s">
        <v>15</v>
      </c>
      <c r="D15" s="2" t="s">
        <v>16</v>
      </c>
      <c r="F15" s="2" t="s">
        <v>17</v>
      </c>
    </row>
    <row r="16" spans="1:6" ht="15.75">
      <c r="C16" s="2" t="s">
        <v>9</v>
      </c>
      <c r="D16" s="2" t="s">
        <v>2</v>
      </c>
      <c r="F16" s="2" t="s">
        <v>18</v>
      </c>
    </row>
    <row r="18" spans="1:6" ht="21">
      <c r="A18" s="1" t="s">
        <v>19</v>
      </c>
    </row>
    <row r="19" spans="1:6" ht="15.75">
      <c r="C19" s="2" t="s">
        <v>20</v>
      </c>
      <c r="D19" s="2" t="s">
        <v>2</v>
      </c>
      <c r="F19" s="2" t="s">
        <v>21</v>
      </c>
    </row>
    <row r="21" spans="1:6" ht="21">
      <c r="A21" s="1" t="s">
        <v>22</v>
      </c>
    </row>
    <row r="22" spans="1:6" ht="15.75">
      <c r="C22" s="2" t="s">
        <v>23</v>
      </c>
      <c r="D22" s="2" t="s">
        <v>2</v>
      </c>
      <c r="F22" s="2" t="s">
        <v>24</v>
      </c>
    </row>
    <row r="24" spans="1:6" ht="21">
      <c r="A24" s="1" t="s">
        <v>25</v>
      </c>
    </row>
    <row r="25" spans="1:6" ht="15.75">
      <c r="A25" s="2"/>
    </row>
    <row r="26" spans="1:6" ht="15.75">
      <c r="C26" s="2" t="s">
        <v>1039</v>
      </c>
      <c r="D26" s="2" t="s">
        <v>2</v>
      </c>
      <c r="F26" s="2" t="s">
        <v>26</v>
      </c>
    </row>
    <row r="28" spans="1:6" ht="16.5">
      <c r="A28" s="1" t="s">
        <v>27</v>
      </c>
    </row>
    <row r="29" spans="1:6" ht="15.75">
      <c r="C29" s="2" t="s">
        <v>12</v>
      </c>
      <c r="D29" s="2" t="s">
        <v>2</v>
      </c>
      <c r="F29" s="2" t="s">
        <v>26</v>
      </c>
    </row>
    <row r="30" spans="1:6" ht="15.75">
      <c r="C30" s="2" t="s">
        <v>5</v>
      </c>
      <c r="D30" s="2" t="s">
        <v>2</v>
      </c>
      <c r="F30" s="2" t="s">
        <v>28</v>
      </c>
    </row>
    <row r="31" spans="1:6" ht="15.75">
      <c r="C31" s="2" t="s">
        <v>9</v>
      </c>
      <c r="D31" s="2" t="s">
        <v>2</v>
      </c>
      <c r="F31" s="2" t="s">
        <v>29</v>
      </c>
    </row>
    <row r="33" spans="1:6" ht="21">
      <c r="A33" s="1" t="s">
        <v>30</v>
      </c>
    </row>
    <row r="34" spans="1:6" ht="15.75">
      <c r="A34" s="2"/>
    </row>
    <row r="35" spans="1:6" ht="15.75">
      <c r="C35" s="2" t="s">
        <v>1040</v>
      </c>
      <c r="D35" s="2" t="s">
        <v>2</v>
      </c>
      <c r="F35" s="2" t="s">
        <v>31</v>
      </c>
    </row>
    <row r="37" spans="1:6" ht="21">
      <c r="A37" s="1" t="s">
        <v>32</v>
      </c>
    </row>
    <row r="38" spans="1:6" ht="15.75">
      <c r="C38" s="2" t="s">
        <v>33</v>
      </c>
      <c r="D38" s="2" t="s">
        <v>16</v>
      </c>
      <c r="F38" s="2" t="s">
        <v>34</v>
      </c>
    </row>
    <row r="40" spans="1:6" ht="16.5">
      <c r="A40" s="1" t="s">
        <v>35</v>
      </c>
    </row>
    <row r="41" spans="1:6" ht="15.75">
      <c r="C41" s="2" t="s">
        <v>36</v>
      </c>
      <c r="D41" s="2" t="s">
        <v>2</v>
      </c>
      <c r="F41" s="2" t="s">
        <v>37</v>
      </c>
    </row>
    <row r="43" spans="1:6" ht="16.5">
      <c r="A43" s="1" t="s">
        <v>38</v>
      </c>
    </row>
    <row r="44" spans="1:6" ht="15.75">
      <c r="A44" s="2"/>
    </row>
    <row r="45" spans="1:6" ht="15.75">
      <c r="C45" s="2" t="s">
        <v>1038</v>
      </c>
      <c r="D45" s="2" t="s">
        <v>2</v>
      </c>
      <c r="F45" s="2" t="s">
        <v>39</v>
      </c>
    </row>
    <row r="47" spans="1:6" ht="16.5">
      <c r="A47" s="1" t="s">
        <v>1041</v>
      </c>
    </row>
    <row r="48" spans="1:6" ht="16.5">
      <c r="A48" s="1"/>
    </row>
    <row r="49" spans="1:6" ht="15.75">
      <c r="C49" s="2" t="s">
        <v>12</v>
      </c>
      <c r="D49" s="2" t="s">
        <v>2</v>
      </c>
      <c r="F49" s="2" t="s">
        <v>21</v>
      </c>
    </row>
    <row r="51" spans="1:6" ht="21">
      <c r="A51" s="1" t="s">
        <v>40</v>
      </c>
    </row>
    <row r="52" spans="1:6" ht="15.75">
      <c r="C52" s="2" t="s">
        <v>41</v>
      </c>
      <c r="D52" s="2" t="s">
        <v>2</v>
      </c>
      <c r="F52" s="2" t="s">
        <v>42</v>
      </c>
    </row>
    <row r="53" spans="1:6" ht="15.75">
      <c r="C53" s="2" t="s">
        <v>43</v>
      </c>
      <c r="D53" s="2" t="s">
        <v>16</v>
      </c>
      <c r="F53" s="2" t="s">
        <v>42</v>
      </c>
    </row>
    <row r="54" spans="1:6" ht="15.75">
      <c r="C54" s="2" t="s">
        <v>44</v>
      </c>
      <c r="D54" s="2" t="s">
        <v>2</v>
      </c>
      <c r="F54" s="2" t="s">
        <v>45</v>
      </c>
    </row>
    <row r="56" spans="1:6" ht="16.5">
      <c r="A56" s="1" t="s">
        <v>46</v>
      </c>
    </row>
    <row r="57" spans="1:6" ht="15.75">
      <c r="C57" s="2" t="s">
        <v>9</v>
      </c>
      <c r="D57" s="2" t="s">
        <v>2</v>
      </c>
      <c r="F57" s="2" t="s">
        <v>47</v>
      </c>
    </row>
    <row r="59" spans="1:6" ht="16.5">
      <c r="A59" s="1" t="s">
        <v>48</v>
      </c>
    </row>
    <row r="60" spans="1:6" ht="15.75">
      <c r="C60" s="2"/>
      <c r="F60" s="2" t="s">
        <v>49</v>
      </c>
    </row>
    <row r="61" spans="1:6" ht="15.75">
      <c r="C61" s="2" t="s">
        <v>43</v>
      </c>
      <c r="D61" s="2" t="s">
        <v>16</v>
      </c>
    </row>
    <row r="62" spans="1:6" ht="16.5">
      <c r="A62" s="1" t="s">
        <v>50</v>
      </c>
    </row>
    <row r="63" spans="1:6" ht="15.75">
      <c r="C63" s="2" t="s">
        <v>33</v>
      </c>
      <c r="D63" s="2" t="s">
        <v>16</v>
      </c>
      <c r="F63" s="2" t="s">
        <v>51</v>
      </c>
    </row>
    <row r="65" spans="1:6" ht="16.5">
      <c r="A65" s="1" t="s">
        <v>1045</v>
      </c>
    </row>
    <row r="66" spans="1:6" ht="16.5">
      <c r="A66" s="1"/>
    </row>
    <row r="67" spans="1:6" ht="15.75">
      <c r="C67" s="2" t="s">
        <v>52</v>
      </c>
      <c r="D67" s="2" t="s">
        <v>16</v>
      </c>
      <c r="F67" s="2" t="s">
        <v>53</v>
      </c>
    </row>
    <row r="69" spans="1:6" ht="16.5">
      <c r="A69" s="1" t="s">
        <v>54</v>
      </c>
    </row>
    <row r="70" spans="1:6" ht="15.75">
      <c r="C70" s="2" t="s">
        <v>55</v>
      </c>
      <c r="D70" s="2" t="s">
        <v>16</v>
      </c>
      <c r="F70" s="2" t="s">
        <v>56</v>
      </c>
    </row>
    <row r="71" spans="1:6" ht="15.75">
      <c r="C71" s="2" t="s">
        <v>55</v>
      </c>
      <c r="D71" s="2" t="s">
        <v>16</v>
      </c>
      <c r="F71" s="2" t="s">
        <v>56</v>
      </c>
    </row>
    <row r="73" spans="1:6" ht="16.5">
      <c r="A73" s="1" t="s">
        <v>1046</v>
      </c>
    </row>
    <row r="74" spans="1:6" ht="16.5">
      <c r="A74" s="1"/>
    </row>
    <row r="75" spans="1:6" ht="15.75">
      <c r="C75" s="2" t="s">
        <v>57</v>
      </c>
      <c r="D75" s="2" t="s">
        <v>16</v>
      </c>
      <c r="F75" s="2" t="s">
        <v>58</v>
      </c>
    </row>
    <row r="77" spans="1:6" ht="16.5">
      <c r="A77" s="1" t="s">
        <v>1046</v>
      </c>
    </row>
    <row r="78" spans="1:6" ht="16.5">
      <c r="A78" s="1"/>
    </row>
    <row r="79" spans="1:6" ht="15.75">
      <c r="C79" s="2" t="s">
        <v>59</v>
      </c>
      <c r="D79" s="2" t="s">
        <v>16</v>
      </c>
      <c r="F79" s="2" t="s">
        <v>58</v>
      </c>
    </row>
    <row r="81" spans="1:6" ht="16.5">
      <c r="A81" s="1" t="s">
        <v>1047</v>
      </c>
    </row>
    <row r="82" spans="1:6" ht="16.5">
      <c r="A82" s="1"/>
    </row>
    <row r="83" spans="1:6" ht="15.75">
      <c r="C83" s="2" t="s">
        <v>60</v>
      </c>
      <c r="D83" s="2" t="s">
        <v>16</v>
      </c>
      <c r="F83" s="2" t="s">
        <v>61</v>
      </c>
    </row>
    <row r="85" spans="1:6" ht="16.5">
      <c r="A85" s="1" t="s">
        <v>1044</v>
      </c>
    </row>
    <row r="86" spans="1:6" ht="16.5">
      <c r="A86" s="1"/>
    </row>
    <row r="87" spans="1:6" ht="15.75">
      <c r="C87" s="2" t="s">
        <v>60</v>
      </c>
      <c r="D87" s="2" t="s">
        <v>16</v>
      </c>
      <c r="F87" s="2" t="s">
        <v>62</v>
      </c>
    </row>
    <row r="89" spans="1:6" ht="16.5">
      <c r="A89" s="1" t="s">
        <v>63</v>
      </c>
    </row>
    <row r="90" spans="1:6" ht="15.75">
      <c r="C90" s="2" t="s">
        <v>64</v>
      </c>
      <c r="D90" s="2" t="s">
        <v>16</v>
      </c>
      <c r="F90" s="2" t="s">
        <v>65</v>
      </c>
    </row>
    <row r="92" spans="1:6" ht="16.5">
      <c r="A92" s="1" t="s">
        <v>1043</v>
      </c>
    </row>
    <row r="93" spans="1:6" ht="16.5">
      <c r="A93" s="1"/>
    </row>
    <row r="94" spans="1:6" ht="15.75">
      <c r="C94" s="2" t="s">
        <v>64</v>
      </c>
      <c r="D94" s="2" t="s">
        <v>16</v>
      </c>
      <c r="F94" s="2" t="s">
        <v>66</v>
      </c>
    </row>
    <row r="96" spans="1:6" ht="21">
      <c r="A96" s="1" t="s">
        <v>1042</v>
      </c>
    </row>
    <row r="97" spans="1:6" ht="16.5">
      <c r="A97" s="1"/>
    </row>
    <row r="98" spans="1:6" ht="15.75">
      <c r="C98" s="2" t="s">
        <v>67</v>
      </c>
      <c r="D98" s="2" t="s">
        <v>16</v>
      </c>
      <c r="F98" s="2" t="s">
        <v>68</v>
      </c>
    </row>
    <row r="99" spans="1:6" ht="15.75">
      <c r="C99" s="2" t="s">
        <v>69</v>
      </c>
      <c r="D99" s="2" t="s">
        <v>16</v>
      </c>
      <c r="F99" s="2" t="s">
        <v>68</v>
      </c>
    </row>
    <row r="101" spans="1:6" ht="21">
      <c r="A101" s="1" t="s">
        <v>1048</v>
      </c>
    </row>
    <row r="102" spans="1:6" ht="16.5">
      <c r="A102" s="1"/>
    </row>
    <row r="103" spans="1:6" ht="15.75">
      <c r="C103" s="2" t="s">
        <v>69</v>
      </c>
      <c r="D103" s="2" t="s">
        <v>16</v>
      </c>
      <c r="F103" s="2" t="s">
        <v>70</v>
      </c>
    </row>
    <row r="105" spans="1:6" ht="16.5">
      <c r="A105" s="10" t="s">
        <v>1049</v>
      </c>
    </row>
    <row r="106" spans="1:6" ht="16.5">
      <c r="A106" s="10"/>
    </row>
    <row r="107" spans="1:6" ht="15.75">
      <c r="C107" s="2" t="s">
        <v>71</v>
      </c>
      <c r="D107" s="2" t="s">
        <v>16</v>
      </c>
      <c r="F107" s="2" t="s">
        <v>72</v>
      </c>
    </row>
    <row r="109" spans="1:6" ht="16.5">
      <c r="A109" s="1" t="s">
        <v>1050</v>
      </c>
    </row>
    <row r="110" spans="1:6" ht="16.5">
      <c r="A110" s="1"/>
    </row>
    <row r="111" spans="1:6" ht="15.75">
      <c r="C111" s="2" t="s">
        <v>73</v>
      </c>
      <c r="D111" s="2" t="s">
        <v>16</v>
      </c>
      <c r="F111" s="2" t="s">
        <v>74</v>
      </c>
    </row>
    <row r="113" spans="1:6" ht="21">
      <c r="A113" s="10" t="s">
        <v>75</v>
      </c>
    </row>
    <row r="114" spans="1:6" ht="15.75">
      <c r="C114" s="2" t="s">
        <v>73</v>
      </c>
      <c r="D114" s="2" t="s">
        <v>16</v>
      </c>
      <c r="F114" s="2" t="s">
        <v>76</v>
      </c>
    </row>
    <row r="116" spans="1:6" ht="16.5">
      <c r="A116" s="1" t="s">
        <v>77</v>
      </c>
    </row>
    <row r="117" spans="1:6" ht="15.75">
      <c r="C117" s="2" t="s">
        <v>73</v>
      </c>
      <c r="D117" s="2" t="s">
        <v>16</v>
      </c>
      <c r="F117" s="2" t="s">
        <v>78</v>
      </c>
    </row>
    <row r="119" spans="1:6" ht="16.5">
      <c r="A119" s="1" t="s">
        <v>79</v>
      </c>
    </row>
    <row r="120" spans="1:6" ht="15.75">
      <c r="C120" s="2" t="s">
        <v>80</v>
      </c>
      <c r="D120" s="2" t="s">
        <v>16</v>
      </c>
      <c r="F120" s="2" t="s">
        <v>81</v>
      </c>
    </row>
    <row r="122" spans="1:6" ht="16.5">
      <c r="A122" s="1" t="s">
        <v>1051</v>
      </c>
    </row>
    <row r="123" spans="1:6" ht="16.5">
      <c r="A123" s="1"/>
    </row>
    <row r="124" spans="1:6" ht="15.75">
      <c r="C124" s="2" t="s">
        <v>80</v>
      </c>
      <c r="D124" s="2" t="s">
        <v>16</v>
      </c>
      <c r="F124" s="2" t="s">
        <v>82</v>
      </c>
    </row>
    <row r="125" spans="1:6" ht="15.75">
      <c r="C125" s="2" t="s">
        <v>80</v>
      </c>
      <c r="D125" s="2" t="s">
        <v>16</v>
      </c>
      <c r="F125" s="2" t="s">
        <v>82</v>
      </c>
    </row>
    <row r="127" spans="1:6" ht="16.5">
      <c r="A127" s="1" t="s">
        <v>1052</v>
      </c>
    </row>
    <row r="128" spans="1:6" ht="16.5">
      <c r="A128" s="1"/>
    </row>
    <row r="129" spans="1:6" ht="15.75">
      <c r="C129" s="2" t="s">
        <v>83</v>
      </c>
      <c r="D129" s="2" t="s">
        <v>16</v>
      </c>
      <c r="F129" s="2" t="s">
        <v>84</v>
      </c>
    </row>
    <row r="130" spans="1:6" ht="15.75">
      <c r="C130" s="2" t="s">
        <v>73</v>
      </c>
      <c r="D130" s="2" t="s">
        <v>16</v>
      </c>
      <c r="F130" s="2" t="s">
        <v>85</v>
      </c>
    </row>
    <row r="132" spans="1:6" ht="16.5">
      <c r="A132" s="1" t="s">
        <v>1053</v>
      </c>
    </row>
    <row r="133" spans="1:6" ht="16.5">
      <c r="A133" s="1"/>
    </row>
    <row r="134" spans="1:6" ht="15.75">
      <c r="C134" s="2" t="s">
        <v>86</v>
      </c>
      <c r="D134" s="2" t="s">
        <v>16</v>
      </c>
      <c r="F134" s="2" t="s">
        <v>87</v>
      </c>
    </row>
    <row r="136" spans="1:6" ht="16.5">
      <c r="A136" s="1" t="s">
        <v>1054</v>
      </c>
    </row>
    <row r="137" spans="1:6" ht="16.5">
      <c r="A137" s="1"/>
    </row>
    <row r="138" spans="1:6" ht="15.75">
      <c r="C138" s="2" t="s">
        <v>88</v>
      </c>
      <c r="D138" s="2" t="s">
        <v>16</v>
      </c>
      <c r="F138" s="2" t="s">
        <v>89</v>
      </c>
    </row>
    <row r="140" spans="1:6" ht="16.5">
      <c r="A140" s="1" t="s">
        <v>1055</v>
      </c>
    </row>
    <row r="141" spans="1:6" ht="16.5">
      <c r="A141" s="1"/>
    </row>
    <row r="142" spans="1:6" ht="15.75">
      <c r="C142" s="2" t="s">
        <v>86</v>
      </c>
      <c r="D142" s="2" t="s">
        <v>16</v>
      </c>
      <c r="F142" s="2" t="s">
        <v>90</v>
      </c>
    </row>
    <row r="144" spans="1:6" ht="16.5">
      <c r="A144" s="1" t="s">
        <v>1056</v>
      </c>
    </row>
    <row r="145" spans="1:6" ht="16.5">
      <c r="A145" s="1"/>
    </row>
    <row r="146" spans="1:6" ht="15.75">
      <c r="C146" s="2" t="s">
        <v>91</v>
      </c>
      <c r="D146" s="2" t="s">
        <v>16</v>
      </c>
      <c r="F146" s="2" t="s">
        <v>92</v>
      </c>
    </row>
    <row r="148" spans="1:6" ht="16.5">
      <c r="A148" s="1" t="s">
        <v>93</v>
      </c>
    </row>
    <row r="149" spans="1:6" ht="15.75">
      <c r="C149" s="2" t="s">
        <v>94</v>
      </c>
      <c r="D149" s="2" t="s">
        <v>16</v>
      </c>
      <c r="F149" s="2" t="s">
        <v>95</v>
      </c>
    </row>
    <row r="151" spans="1:6" ht="16.5">
      <c r="A151" s="1" t="s">
        <v>1057</v>
      </c>
    </row>
    <row r="152" spans="1:6" ht="16.5">
      <c r="A152" s="1"/>
    </row>
    <row r="153" spans="1:6" ht="15.75">
      <c r="C153" s="2" t="s">
        <v>96</v>
      </c>
      <c r="D153" s="2" t="s">
        <v>16</v>
      </c>
      <c r="F153" s="2" t="s">
        <v>97</v>
      </c>
    </row>
    <row r="155" spans="1:6" ht="16.5">
      <c r="A155" s="1" t="s">
        <v>98</v>
      </c>
    </row>
    <row r="156" spans="1:6" ht="15.75">
      <c r="C156" s="2" t="s">
        <v>96</v>
      </c>
      <c r="D156" s="2" t="s">
        <v>16</v>
      </c>
      <c r="F156" s="2" t="s">
        <v>97</v>
      </c>
    </row>
    <row r="158" spans="1:6" ht="16.5">
      <c r="A158" s="1" t="s">
        <v>99</v>
      </c>
    </row>
    <row r="159" spans="1:6" ht="15.75">
      <c r="C159" s="2" t="s">
        <v>96</v>
      </c>
      <c r="D159" s="2" t="s">
        <v>16</v>
      </c>
      <c r="F159" s="2" t="s">
        <v>100</v>
      </c>
    </row>
    <row r="161" spans="1:6" ht="16.5">
      <c r="A161" s="1" t="s">
        <v>101</v>
      </c>
    </row>
    <row r="162" spans="1:6" ht="15.75">
      <c r="C162" s="2" t="s">
        <v>102</v>
      </c>
      <c r="D162" s="2" t="s">
        <v>16</v>
      </c>
      <c r="F162" s="2" t="s">
        <v>100</v>
      </c>
    </row>
    <row r="164" spans="1:6" ht="16.5">
      <c r="A164" s="1" t="s">
        <v>103</v>
      </c>
    </row>
    <row r="165" spans="1:6" ht="15.75">
      <c r="C165" s="2" t="s">
        <v>73</v>
      </c>
      <c r="D165" s="2" t="s">
        <v>16</v>
      </c>
      <c r="F165" s="2" t="s">
        <v>104</v>
      </c>
    </row>
    <row r="166" spans="1:6" ht="15.75">
      <c r="C166" s="2" t="s">
        <v>105</v>
      </c>
      <c r="D166" s="2" t="s">
        <v>16</v>
      </c>
      <c r="F166" s="2" t="s">
        <v>106</v>
      </c>
    </row>
    <row r="168" spans="1:6" ht="16.5">
      <c r="A168" s="1" t="s">
        <v>107</v>
      </c>
    </row>
    <row r="169" spans="1:6" ht="15.75">
      <c r="C169" s="2" t="s">
        <v>108</v>
      </c>
      <c r="D169" s="2" t="s">
        <v>16</v>
      </c>
      <c r="F169" s="2" t="s">
        <v>109</v>
      </c>
    </row>
    <row r="171" spans="1:6" ht="16.5">
      <c r="A171" s="1" t="s">
        <v>110</v>
      </c>
    </row>
    <row r="172" spans="1:6" ht="15.75">
      <c r="C172" s="2" t="s">
        <v>80</v>
      </c>
      <c r="D172" s="2" t="s">
        <v>16</v>
      </c>
      <c r="F172" s="2" t="s">
        <v>111</v>
      </c>
    </row>
    <row r="174" spans="1:6" ht="16.5">
      <c r="A174" s="1" t="s">
        <v>112</v>
      </c>
    </row>
    <row r="175" spans="1:6" ht="15.75">
      <c r="C175" s="2" t="s">
        <v>113</v>
      </c>
      <c r="D175" s="2" t="s">
        <v>16</v>
      </c>
      <c r="F175" s="2" t="s">
        <v>114</v>
      </c>
    </row>
    <row r="177" spans="1:6" ht="16.5">
      <c r="A177" s="1" t="s">
        <v>115</v>
      </c>
    </row>
    <row r="178" spans="1:6" ht="15.75">
      <c r="C178" s="2" t="s">
        <v>116</v>
      </c>
      <c r="D178" s="2" t="s">
        <v>16</v>
      </c>
      <c r="F178" s="2" t="s">
        <v>62</v>
      </c>
    </row>
    <row r="180" spans="1:6" ht="16.5">
      <c r="A180" s="1" t="s">
        <v>1058</v>
      </c>
    </row>
    <row r="181" spans="1:6" ht="16.5">
      <c r="A181" s="1"/>
    </row>
    <row r="182" spans="1:6" ht="15.75">
      <c r="C182" s="2" t="s">
        <v>117</v>
      </c>
      <c r="D182" s="2" t="s">
        <v>16</v>
      </c>
      <c r="F182" s="2" t="s">
        <v>61</v>
      </c>
    </row>
    <row r="184" spans="1:6" ht="16.5">
      <c r="A184" s="1" t="s">
        <v>118</v>
      </c>
    </row>
    <row r="185" spans="1:6" ht="15.75">
      <c r="C185" s="2" t="s">
        <v>102</v>
      </c>
      <c r="D185" s="2" t="s">
        <v>16</v>
      </c>
      <c r="F185" s="2" t="s">
        <v>62</v>
      </c>
    </row>
    <row r="187" spans="1:6" ht="16.5">
      <c r="A187" s="1" t="s">
        <v>1059</v>
      </c>
    </row>
    <row r="188" spans="1:6" ht="16.5">
      <c r="A188" s="1"/>
    </row>
    <row r="189" spans="1:6" ht="15.75">
      <c r="C189" s="4" t="s">
        <v>119</v>
      </c>
      <c r="D189" s="4" t="s">
        <v>16</v>
      </c>
      <c r="F189" s="4" t="s">
        <v>120</v>
      </c>
    </row>
    <row r="191" spans="1:6" ht="16.5">
      <c r="A191" s="1" t="s">
        <v>1060</v>
      </c>
    </row>
    <row r="192" spans="1:6" ht="16.5">
      <c r="A192" s="1"/>
    </row>
    <row r="193" spans="1:6" ht="15.75">
      <c r="C193" s="4" t="s">
        <v>121</v>
      </c>
      <c r="D193" s="4" t="s">
        <v>16</v>
      </c>
      <c r="F193" s="4" t="s">
        <v>122</v>
      </c>
    </row>
    <row r="194" spans="1:6" ht="15.75">
      <c r="C194" s="4" t="s">
        <v>123</v>
      </c>
      <c r="D194" s="4" t="s">
        <v>16</v>
      </c>
      <c r="F194" s="4" t="s">
        <v>124</v>
      </c>
    </row>
    <row r="196" spans="1:6" ht="16.5">
      <c r="A196" s="1" t="s">
        <v>1061</v>
      </c>
    </row>
    <row r="197" spans="1:6" ht="16.5">
      <c r="A197" s="1"/>
    </row>
    <row r="198" spans="1:6" ht="15.75">
      <c r="C198" s="2" t="s">
        <v>125</v>
      </c>
      <c r="D198" s="2" t="s">
        <v>16</v>
      </c>
      <c r="F198" s="2" t="s">
        <v>72</v>
      </c>
    </row>
    <row r="200" spans="1:6" ht="16.5">
      <c r="A200" s="1" t="s">
        <v>126</v>
      </c>
    </row>
    <row r="201" spans="1:6" ht="15.75">
      <c r="C201" s="2" t="s">
        <v>113</v>
      </c>
      <c r="D201" s="2" t="s">
        <v>16</v>
      </c>
      <c r="F201" s="2" t="s">
        <v>127</v>
      </c>
    </row>
    <row r="202" spans="1:6" ht="15.75">
      <c r="C202" s="2" t="s">
        <v>125</v>
      </c>
      <c r="D202" s="2" t="s">
        <v>16</v>
      </c>
      <c r="F202" s="2" t="s">
        <v>128</v>
      </c>
    </row>
    <row r="204" spans="1:6" ht="16.5">
      <c r="A204" s="1" t="s">
        <v>129</v>
      </c>
    </row>
    <row r="205" spans="1:6" ht="15.75">
      <c r="C205" s="2" t="s">
        <v>113</v>
      </c>
      <c r="D205" s="2" t="s">
        <v>16</v>
      </c>
      <c r="F205" s="2" t="s">
        <v>120</v>
      </c>
    </row>
    <row r="206" spans="1:6" ht="15.75">
      <c r="C206" s="2" t="s">
        <v>125</v>
      </c>
      <c r="D206" s="2" t="s">
        <v>16</v>
      </c>
      <c r="F206" s="2" t="s">
        <v>120</v>
      </c>
    </row>
    <row r="208" spans="1:6" ht="16.5">
      <c r="A208" s="10" t="s">
        <v>1062</v>
      </c>
    </row>
    <row r="209" spans="1:6" ht="16.5">
      <c r="A209" s="10"/>
    </row>
    <row r="210" spans="1:6" ht="15.75">
      <c r="C210" s="2" t="s">
        <v>125</v>
      </c>
      <c r="D210" s="2" t="s">
        <v>16</v>
      </c>
      <c r="F210" s="2" t="s">
        <v>130</v>
      </c>
    </row>
    <row r="212" spans="1:6" ht="16.5">
      <c r="A212" s="1" t="s">
        <v>131</v>
      </c>
    </row>
    <row r="213" spans="1:6" ht="15.75">
      <c r="C213" s="2" t="s">
        <v>132</v>
      </c>
      <c r="D213" s="2" t="s">
        <v>16</v>
      </c>
      <c r="F213" s="2" t="s">
        <v>133</v>
      </c>
    </row>
    <row r="215" spans="1:6" ht="16.5">
      <c r="A215" s="1" t="s">
        <v>134</v>
      </c>
    </row>
    <row r="216" spans="1:6" ht="15.75">
      <c r="C216" s="2" t="s">
        <v>135</v>
      </c>
      <c r="D216" s="2" t="s">
        <v>16</v>
      </c>
      <c r="F216" s="2" t="s">
        <v>136</v>
      </c>
    </row>
    <row r="217" spans="1:6" ht="15.75">
      <c r="C217" s="2" t="s">
        <v>137</v>
      </c>
      <c r="D217" s="2" t="s">
        <v>16</v>
      </c>
      <c r="F217" s="2" t="s">
        <v>100</v>
      </c>
    </row>
    <row r="218" spans="1:6" ht="15.75">
      <c r="C218" s="2" t="s">
        <v>116</v>
      </c>
      <c r="D218" s="2" t="s">
        <v>16</v>
      </c>
      <c r="F218" s="2" t="s">
        <v>138</v>
      </c>
    </row>
    <row r="220" spans="1:6" ht="16.5">
      <c r="A220" s="1" t="s">
        <v>1063</v>
      </c>
    </row>
    <row r="221" spans="1:6" ht="16.5">
      <c r="A221" s="1"/>
    </row>
    <row r="222" spans="1:6" ht="15.75">
      <c r="C222" s="2" t="s">
        <v>139</v>
      </c>
      <c r="D222" s="2" t="s">
        <v>16</v>
      </c>
      <c r="F222" s="2" t="s">
        <v>136</v>
      </c>
    </row>
    <row r="223" spans="1:6" ht="15.75">
      <c r="C223" s="2" t="s">
        <v>140</v>
      </c>
      <c r="D223" s="2" t="s">
        <v>16</v>
      </c>
      <c r="F223" s="2" t="s">
        <v>141</v>
      </c>
    </row>
    <row r="224" spans="1:6" ht="15.75">
      <c r="C224" s="2" t="s">
        <v>142</v>
      </c>
      <c r="D224" s="2" t="s">
        <v>16</v>
      </c>
      <c r="F224" s="2" t="s">
        <v>143</v>
      </c>
    </row>
    <row r="225" spans="1:6" ht="15.75">
      <c r="C225" s="2" t="s">
        <v>144</v>
      </c>
      <c r="D225" s="2" t="s">
        <v>16</v>
      </c>
      <c r="F225" s="2" t="s">
        <v>141</v>
      </c>
    </row>
    <row r="226" spans="1:6" ht="15.75">
      <c r="C226" s="2" t="s">
        <v>145</v>
      </c>
      <c r="D226" s="2" t="s">
        <v>16</v>
      </c>
      <c r="F226" s="2" t="s">
        <v>146</v>
      </c>
    </row>
    <row r="228" spans="1:6" ht="16.5">
      <c r="A228" s="1" t="s">
        <v>147</v>
      </c>
    </row>
    <row r="229" spans="1:6" ht="15.75">
      <c r="C229" s="2" t="s">
        <v>148</v>
      </c>
      <c r="D229" s="2" t="s">
        <v>16</v>
      </c>
      <c r="F229" s="2" t="s">
        <v>87</v>
      </c>
    </row>
    <row r="230" spans="1:6" ht="15.75">
      <c r="C230" s="2" t="s">
        <v>149</v>
      </c>
      <c r="D230" s="2" t="s">
        <v>16</v>
      </c>
      <c r="F230" s="2" t="s">
        <v>141</v>
      </c>
    </row>
    <row r="231" spans="1:6" ht="15.75">
      <c r="C231" s="2" t="s">
        <v>150</v>
      </c>
      <c r="D231" s="2" t="s">
        <v>16</v>
      </c>
      <c r="F231" s="2" t="s">
        <v>72</v>
      </c>
    </row>
    <row r="232" spans="1:6" ht="15.75">
      <c r="C232" s="2" t="s">
        <v>151</v>
      </c>
      <c r="D232" s="2" t="s">
        <v>16</v>
      </c>
      <c r="F232" s="2" t="s">
        <v>61</v>
      </c>
    </row>
    <row r="233" spans="1:6" ht="15.75">
      <c r="C233" s="2" t="s">
        <v>152</v>
      </c>
      <c r="D233" s="2" t="s">
        <v>16</v>
      </c>
      <c r="F233" s="2" t="s">
        <v>138</v>
      </c>
    </row>
    <row r="235" spans="1:6" ht="16.5">
      <c r="A235" s="1" t="s">
        <v>101</v>
      </c>
    </row>
    <row r="236" spans="1:6" ht="15.75">
      <c r="C236" s="2" t="s">
        <v>153</v>
      </c>
      <c r="D236" s="2" t="s">
        <v>16</v>
      </c>
      <c r="F236" s="2" t="s">
        <v>154</v>
      </c>
    </row>
    <row r="237" spans="1:6" ht="15.75">
      <c r="C237" s="2" t="s">
        <v>135</v>
      </c>
      <c r="D237" s="2" t="s">
        <v>16</v>
      </c>
      <c r="F237" s="2" t="s">
        <v>155</v>
      </c>
    </row>
    <row r="238" spans="1:6" ht="15.75">
      <c r="C238" s="2" t="s">
        <v>156</v>
      </c>
      <c r="D238" s="2" t="s">
        <v>16</v>
      </c>
      <c r="F238" s="2" t="s">
        <v>78</v>
      </c>
    </row>
    <row r="239" spans="1:6" ht="15.75">
      <c r="C239" s="2" t="s">
        <v>157</v>
      </c>
      <c r="D239" s="2" t="s">
        <v>16</v>
      </c>
      <c r="F239" s="2" t="s">
        <v>158</v>
      </c>
    </row>
    <row r="241" spans="1:6" ht="16.5">
      <c r="A241" s="1" t="s">
        <v>159</v>
      </c>
    </row>
    <row r="242" spans="1:6" ht="15.75">
      <c r="C242" s="2" t="s">
        <v>160</v>
      </c>
      <c r="D242" s="2" t="s">
        <v>16</v>
      </c>
      <c r="F242" s="2" t="s">
        <v>141</v>
      </c>
    </row>
    <row r="243" spans="1:6" ht="15.75">
      <c r="C243" s="2" t="s">
        <v>161</v>
      </c>
      <c r="D243" s="2" t="s">
        <v>16</v>
      </c>
      <c r="F243" s="2" t="s">
        <v>100</v>
      </c>
    </row>
    <row r="244" spans="1:6" ht="15.75">
      <c r="C244" s="2" t="s">
        <v>162</v>
      </c>
      <c r="D244" s="2" t="s">
        <v>16</v>
      </c>
      <c r="F244" s="2" t="s">
        <v>17</v>
      </c>
    </row>
    <row r="245" spans="1:6" ht="15.75">
      <c r="C245" s="2" t="s">
        <v>162</v>
      </c>
      <c r="D245" s="2" t="s">
        <v>16</v>
      </c>
      <c r="F245" s="2" t="s">
        <v>17</v>
      </c>
    </row>
    <row r="246" spans="1:6" ht="15.75">
      <c r="C246" s="2" t="s">
        <v>163</v>
      </c>
      <c r="D246" s="2" t="s">
        <v>16</v>
      </c>
      <c r="F246" s="2" t="s">
        <v>164</v>
      </c>
    </row>
    <row r="247" spans="1:6" ht="15.75">
      <c r="C247" s="2" t="s">
        <v>165</v>
      </c>
      <c r="D247" s="2" t="s">
        <v>16</v>
      </c>
      <c r="F247" s="2" t="s">
        <v>85</v>
      </c>
    </row>
    <row r="249" spans="1:6" ht="16.5">
      <c r="A249" s="1" t="s">
        <v>166</v>
      </c>
    </row>
    <row r="250" spans="1:6" ht="15.75">
      <c r="C250" s="2" t="s">
        <v>167</v>
      </c>
      <c r="D250" s="2" t="s">
        <v>16</v>
      </c>
      <c r="F250" s="2" t="s">
        <v>127</v>
      </c>
    </row>
    <row r="251" spans="1:6" ht="15.75">
      <c r="C251" s="2" t="s">
        <v>168</v>
      </c>
      <c r="D251" s="2" t="s">
        <v>16</v>
      </c>
      <c r="F251" s="2" t="s">
        <v>169</v>
      </c>
    </row>
    <row r="252" spans="1:6" ht="15.75">
      <c r="C252" s="2" t="s">
        <v>170</v>
      </c>
      <c r="D252" s="2" t="s">
        <v>16</v>
      </c>
      <c r="F252" s="2" t="s">
        <v>100</v>
      </c>
    </row>
    <row r="253" spans="1:6" ht="15.75">
      <c r="C253" s="2" t="s">
        <v>171</v>
      </c>
      <c r="D253" s="2" t="s">
        <v>16</v>
      </c>
      <c r="F253" s="2" t="s">
        <v>100</v>
      </c>
    </row>
    <row r="255" spans="1:6" ht="16.5">
      <c r="A255" s="1" t="s">
        <v>172</v>
      </c>
    </row>
    <row r="256" spans="1:6" ht="15.75">
      <c r="A256" s="2"/>
    </row>
    <row r="257" spans="1:6" ht="15.75">
      <c r="C257" s="2" t="s">
        <v>1064</v>
      </c>
      <c r="D257" s="2" t="s">
        <v>16</v>
      </c>
      <c r="F257" s="2" t="s">
        <v>72</v>
      </c>
    </row>
    <row r="258" spans="1:6" ht="15.75">
      <c r="C258" s="2" t="s">
        <v>1064</v>
      </c>
      <c r="D258" s="2" t="s">
        <v>16</v>
      </c>
      <c r="F258" s="2" t="s">
        <v>72</v>
      </c>
    </row>
    <row r="259" spans="1:6" ht="15.75">
      <c r="C259" s="2" t="s">
        <v>1065</v>
      </c>
      <c r="D259" s="2" t="s">
        <v>16</v>
      </c>
      <c r="F259" s="2" t="s">
        <v>17</v>
      </c>
    </row>
    <row r="261" spans="1:6" ht="16.5">
      <c r="A261" s="1" t="s">
        <v>1066</v>
      </c>
    </row>
    <row r="262" spans="1:6" ht="16.5">
      <c r="A262" s="1"/>
    </row>
    <row r="263" spans="1:6" ht="15.75">
      <c r="C263" s="2" t="s">
        <v>173</v>
      </c>
      <c r="D263" s="2" t="s">
        <v>16</v>
      </c>
      <c r="F263" s="2" t="s">
        <v>174</v>
      </c>
    </row>
    <row r="264" spans="1:6" ht="15.75">
      <c r="C264" s="2" t="s">
        <v>173</v>
      </c>
      <c r="D264" s="2" t="s">
        <v>16</v>
      </c>
      <c r="F264" s="2" t="s">
        <v>174</v>
      </c>
    </row>
    <row r="265" spans="1:6" ht="15.75">
      <c r="C265" s="2" t="s">
        <v>173</v>
      </c>
      <c r="D265" s="2" t="s">
        <v>16</v>
      </c>
      <c r="F265" s="2" t="s">
        <v>174</v>
      </c>
    </row>
    <row r="267" spans="1:6" ht="16.5">
      <c r="A267" s="1" t="s">
        <v>175</v>
      </c>
    </row>
    <row r="268" spans="1:6" ht="15.75">
      <c r="C268" s="2" t="s">
        <v>176</v>
      </c>
      <c r="D268" s="2" t="s">
        <v>16</v>
      </c>
      <c r="F268" s="2" t="s">
        <v>177</v>
      </c>
    </row>
    <row r="269" spans="1:6" ht="15.75">
      <c r="C269" s="2" t="s">
        <v>176</v>
      </c>
      <c r="D269" s="2" t="s">
        <v>16</v>
      </c>
      <c r="F269" s="2" t="s">
        <v>177</v>
      </c>
    </row>
    <row r="271" spans="1:6" ht="16.5">
      <c r="A271" s="1" t="s">
        <v>178</v>
      </c>
    </row>
    <row r="272" spans="1:6" ht="15.75">
      <c r="C272" s="2" t="s">
        <v>179</v>
      </c>
      <c r="D272" s="2" t="s">
        <v>16</v>
      </c>
      <c r="F272" s="2" t="s">
        <v>136</v>
      </c>
    </row>
    <row r="274" spans="1:6" ht="16.5">
      <c r="A274" s="1" t="s">
        <v>180</v>
      </c>
    </row>
    <row r="275" spans="1:6" ht="15.75">
      <c r="C275" s="2" t="s">
        <v>181</v>
      </c>
      <c r="D275" s="2" t="s">
        <v>16</v>
      </c>
      <c r="F275" s="2" t="s">
        <v>182</v>
      </c>
    </row>
    <row r="276" spans="1:6" ht="15.75">
      <c r="C276" s="2" t="s">
        <v>183</v>
      </c>
      <c r="D276" s="2" t="s">
        <v>16</v>
      </c>
      <c r="F276" s="2" t="s">
        <v>184</v>
      </c>
    </row>
    <row r="277" spans="1:6" ht="15.75">
      <c r="C277" s="2" t="s">
        <v>185</v>
      </c>
      <c r="D277" s="2" t="s">
        <v>16</v>
      </c>
      <c r="F277" s="2" t="s">
        <v>186</v>
      </c>
    </row>
    <row r="278" spans="1:6" ht="15.75">
      <c r="C278" s="2" t="s">
        <v>187</v>
      </c>
      <c r="D278" s="2" t="s">
        <v>16</v>
      </c>
      <c r="F278" s="2" t="s">
        <v>188</v>
      </c>
    </row>
    <row r="279" spans="1:6" ht="15.75">
      <c r="C279" s="2" t="s">
        <v>189</v>
      </c>
      <c r="D279" s="2" t="s">
        <v>16</v>
      </c>
      <c r="F279" s="2" t="s">
        <v>188</v>
      </c>
    </row>
    <row r="281" spans="1:6" ht="16.5">
      <c r="A281" s="1" t="s">
        <v>190</v>
      </c>
    </row>
    <row r="282" spans="1:6" ht="15.75">
      <c r="C282" s="2" t="s">
        <v>191</v>
      </c>
      <c r="D282" s="2" t="s">
        <v>16</v>
      </c>
      <c r="F282" s="2" t="s">
        <v>78</v>
      </c>
    </row>
    <row r="284" spans="1:6" ht="16.5">
      <c r="A284" s="1" t="s">
        <v>190</v>
      </c>
    </row>
    <row r="285" spans="1:6" ht="15.75">
      <c r="C285" s="2" t="s">
        <v>191</v>
      </c>
      <c r="D285" s="2" t="s">
        <v>16</v>
      </c>
      <c r="F285" s="2" t="s">
        <v>78</v>
      </c>
    </row>
    <row r="287" spans="1:6" ht="16.5">
      <c r="A287" s="1" t="s">
        <v>190</v>
      </c>
    </row>
    <row r="288" spans="1:6" ht="15.75">
      <c r="C288" s="2" t="s">
        <v>191</v>
      </c>
      <c r="D288" s="2" t="s">
        <v>16</v>
      </c>
      <c r="F288" s="2" t="s">
        <v>78</v>
      </c>
    </row>
    <row r="290" spans="1:6" ht="16.5">
      <c r="A290" s="1" t="s">
        <v>192</v>
      </c>
    </row>
    <row r="291" spans="1:6" ht="15.75">
      <c r="C291" s="2" t="s">
        <v>193</v>
      </c>
      <c r="D291" s="2" t="s">
        <v>16</v>
      </c>
      <c r="F291" s="2" t="s">
        <v>194</v>
      </c>
    </row>
    <row r="292" spans="1:6" ht="15.75">
      <c r="C292" s="2" t="s">
        <v>193</v>
      </c>
      <c r="D292" s="2" t="s">
        <v>16</v>
      </c>
      <c r="F292" s="2" t="s">
        <v>194</v>
      </c>
    </row>
    <row r="294" spans="1:6" ht="16.5">
      <c r="A294" s="1" t="s">
        <v>195</v>
      </c>
    </row>
    <row r="295" spans="1:6" ht="15.75">
      <c r="C295" s="2" t="s">
        <v>196</v>
      </c>
      <c r="D295" s="2" t="s">
        <v>16</v>
      </c>
      <c r="F295" s="2" t="s">
        <v>197</v>
      </c>
    </row>
    <row r="297" spans="1:6" ht="16.5">
      <c r="A297" s="1" t="s">
        <v>198</v>
      </c>
    </row>
    <row r="298" spans="1:6" ht="15.75">
      <c r="C298" s="2" t="s">
        <v>199</v>
      </c>
      <c r="D298" s="2" t="s">
        <v>16</v>
      </c>
      <c r="F298" s="2" t="s">
        <v>182</v>
      </c>
    </row>
    <row r="299" spans="1:6" ht="15.75">
      <c r="C299" s="2" t="s">
        <v>200</v>
      </c>
      <c r="D299" s="2" t="s">
        <v>16</v>
      </c>
      <c r="F299" s="2" t="s">
        <v>104</v>
      </c>
    </row>
    <row r="301" spans="1:6" ht="16.5">
      <c r="A301" s="1" t="s">
        <v>201</v>
      </c>
    </row>
    <row r="302" spans="1:6" ht="15.75">
      <c r="C302" s="2" t="s">
        <v>202</v>
      </c>
      <c r="D302" s="2" t="s">
        <v>16</v>
      </c>
      <c r="F302" s="2" t="s">
        <v>133</v>
      </c>
    </row>
    <row r="304" spans="1:6" ht="16.5">
      <c r="A304" s="1" t="s">
        <v>203</v>
      </c>
    </row>
    <row r="305" spans="1:6" ht="15.75">
      <c r="C305" s="2" t="s">
        <v>204</v>
      </c>
      <c r="D305" s="2" t="s">
        <v>16</v>
      </c>
      <c r="F305" s="2" t="s">
        <v>205</v>
      </c>
    </row>
    <row r="307" spans="1:6" ht="16.5">
      <c r="A307" s="1" t="s">
        <v>1067</v>
      </c>
    </row>
    <row r="308" spans="1:6" ht="16.5">
      <c r="A308" s="1"/>
    </row>
    <row r="309" spans="1:6" ht="15.75">
      <c r="C309" s="2" t="s">
        <v>167</v>
      </c>
      <c r="D309" s="2" t="s">
        <v>16</v>
      </c>
      <c r="F309" s="2" t="s">
        <v>109</v>
      </c>
    </row>
    <row r="311" spans="1:6" ht="16.5">
      <c r="A311" s="1" t="s">
        <v>206</v>
      </c>
    </row>
    <row r="312" spans="1:6" ht="15.75">
      <c r="C312" s="2" t="s">
        <v>207</v>
      </c>
      <c r="D312" s="2" t="s">
        <v>16</v>
      </c>
      <c r="F312" s="2" t="s">
        <v>90</v>
      </c>
    </row>
    <row r="314" spans="1:6" ht="21">
      <c r="A314" s="1" t="s">
        <v>7</v>
      </c>
    </row>
    <row r="315" spans="1:6" ht="15.75">
      <c r="A315" s="2"/>
    </row>
    <row r="316" spans="1:6" ht="15.75">
      <c r="C316" s="2" t="s">
        <v>1068</v>
      </c>
      <c r="D316" s="2" t="s">
        <v>16</v>
      </c>
      <c r="F316" s="2" t="s">
        <v>208</v>
      </c>
    </row>
    <row r="318" spans="1:6" ht="16.5">
      <c r="A318" s="1" t="s">
        <v>209</v>
      </c>
    </row>
    <row r="319" spans="1:6" ht="15.75">
      <c r="C319" s="2" t="s">
        <v>210</v>
      </c>
      <c r="D319" s="2" t="s">
        <v>16</v>
      </c>
      <c r="F319" s="2" t="s">
        <v>211</v>
      </c>
    </row>
    <row r="321" spans="1:6" ht="21">
      <c r="A321" s="1" t="s">
        <v>212</v>
      </c>
    </row>
    <row r="322" spans="1:6" ht="15.75">
      <c r="C322" s="2" t="s">
        <v>213</v>
      </c>
      <c r="D322" s="2" t="s">
        <v>16</v>
      </c>
      <c r="F322" s="2" t="s">
        <v>214</v>
      </c>
    </row>
    <row r="324" spans="1:6" ht="21">
      <c r="A324" s="1" t="s">
        <v>215</v>
      </c>
    </row>
    <row r="325" spans="1:6" ht="15.75">
      <c r="C325" s="2" t="s">
        <v>216</v>
      </c>
      <c r="D325" s="2" t="s">
        <v>16</v>
      </c>
      <c r="F325" s="2" t="s">
        <v>217</v>
      </c>
    </row>
    <row r="327" spans="1:6" ht="21">
      <c r="A327" s="1" t="s">
        <v>218</v>
      </c>
    </row>
    <row r="328" spans="1:6" ht="15.75">
      <c r="C328" s="2" t="s">
        <v>219</v>
      </c>
      <c r="D328" s="2" t="s">
        <v>16</v>
      </c>
      <c r="F328" s="2" t="s">
        <v>104</v>
      </c>
    </row>
    <row r="329" spans="1:6" ht="15.75">
      <c r="C329" s="2" t="s">
        <v>219</v>
      </c>
      <c r="D329" s="2" t="s">
        <v>16</v>
      </c>
      <c r="F329" s="2" t="s">
        <v>104</v>
      </c>
    </row>
    <row r="331" spans="1:6" ht="16.5">
      <c r="A331" s="1" t="s">
        <v>220</v>
      </c>
    </row>
    <row r="332" spans="1:6" ht="15.75">
      <c r="C332" s="2" t="s">
        <v>221</v>
      </c>
      <c r="D332" s="2" t="s">
        <v>16</v>
      </c>
      <c r="F332" s="2" t="s">
        <v>222</v>
      </c>
    </row>
    <row r="334" spans="1:6" ht="21">
      <c r="A334" s="1" t="s">
        <v>223</v>
      </c>
    </row>
    <row r="335" spans="1:6" ht="21">
      <c r="A335" s="1" t="s">
        <v>224</v>
      </c>
    </row>
    <row r="336" spans="1:6" ht="15.75">
      <c r="C336" s="2" t="s">
        <v>225</v>
      </c>
      <c r="D336" s="2" t="s">
        <v>16</v>
      </c>
      <c r="F336" s="2" t="s">
        <v>226</v>
      </c>
    </row>
    <row r="338" spans="1:6" ht="21">
      <c r="A338" s="1" t="s">
        <v>25</v>
      </c>
    </row>
    <row r="339" spans="1:6" ht="21">
      <c r="A339" s="1" t="s">
        <v>19</v>
      </c>
    </row>
    <row r="340" spans="1:6" ht="21">
      <c r="A340" s="1" t="s">
        <v>22</v>
      </c>
    </row>
    <row r="341" spans="1:6" ht="15.75">
      <c r="C341" s="2" t="s">
        <v>219</v>
      </c>
      <c r="D341" s="2" t="s">
        <v>16</v>
      </c>
      <c r="F341" s="2" t="s">
        <v>227</v>
      </c>
    </row>
    <row r="343" spans="1:6" ht="21">
      <c r="A343" s="1" t="s">
        <v>212</v>
      </c>
    </row>
    <row r="344" spans="1:6" ht="15.75">
      <c r="C344" s="2" t="s">
        <v>228</v>
      </c>
      <c r="D344" s="2" t="s">
        <v>16</v>
      </c>
      <c r="F344" s="2" t="s">
        <v>229</v>
      </c>
    </row>
    <row r="346" spans="1:6" ht="21">
      <c r="A346" s="1" t="s">
        <v>11</v>
      </c>
    </row>
    <row r="347" spans="1:6" ht="15.75">
      <c r="C347" s="2" t="s">
        <v>230</v>
      </c>
      <c r="D347" s="2" t="s">
        <v>16</v>
      </c>
      <c r="F347" s="2" t="s">
        <v>231</v>
      </c>
    </row>
    <row r="349" spans="1:6" ht="21">
      <c r="A349" s="1" t="s">
        <v>14</v>
      </c>
    </row>
    <row r="350" spans="1:6" ht="15.75">
      <c r="C350" s="2" t="s">
        <v>232</v>
      </c>
      <c r="D350" s="2" t="s">
        <v>16</v>
      </c>
      <c r="F350" s="2" t="s">
        <v>233</v>
      </c>
    </row>
    <row r="352" spans="1:6" ht="21">
      <c r="A352" s="1" t="s">
        <v>234</v>
      </c>
    </row>
    <row r="353" spans="1:6" ht="15.75">
      <c r="C353" s="2" t="s">
        <v>235</v>
      </c>
      <c r="D353" s="2" t="s">
        <v>16</v>
      </c>
      <c r="F353" s="2" t="s">
        <v>106</v>
      </c>
    </row>
    <row r="355" spans="1:6" ht="16.5">
      <c r="A355" s="1" t="s">
        <v>236</v>
      </c>
    </row>
    <row r="356" spans="1:6" ht="15.75">
      <c r="C356" s="2" t="s">
        <v>237</v>
      </c>
      <c r="D356" s="2" t="s">
        <v>16</v>
      </c>
      <c r="F356" s="2" t="s">
        <v>104</v>
      </c>
    </row>
    <row r="358" spans="1:6" ht="21">
      <c r="A358" s="1" t="s">
        <v>238</v>
      </c>
    </row>
    <row r="359" spans="1:6" ht="15.75">
      <c r="C359" s="2" t="s">
        <v>239</v>
      </c>
      <c r="D359" s="2" t="s">
        <v>16</v>
      </c>
      <c r="F359" s="2" t="s">
        <v>90</v>
      </c>
    </row>
    <row r="361" spans="1:6" ht="16.5">
      <c r="A361" s="1" t="s">
        <v>240</v>
      </c>
    </row>
    <row r="362" spans="1:6" ht="16.5">
      <c r="A362" s="1" t="s">
        <v>241</v>
      </c>
    </row>
    <row r="363" spans="1:6" ht="16.5">
      <c r="A363" s="1" t="s">
        <v>46</v>
      </c>
    </row>
    <row r="364" spans="1:6" ht="15.75">
      <c r="C364" s="2" t="s">
        <v>219</v>
      </c>
      <c r="D364" s="2" t="s">
        <v>16</v>
      </c>
      <c r="F364" s="2" t="s">
        <v>242</v>
      </c>
    </row>
    <row r="366" spans="1:6" ht="21">
      <c r="A366" s="1" t="s">
        <v>243</v>
      </c>
    </row>
    <row r="367" spans="1:6" ht="15.75">
      <c r="C367" s="2" t="s">
        <v>228</v>
      </c>
      <c r="D367" s="2" t="s">
        <v>16</v>
      </c>
      <c r="F367" s="2" t="s">
        <v>85</v>
      </c>
    </row>
    <row r="369" spans="1:6" ht="21">
      <c r="A369" s="1" t="s">
        <v>40</v>
      </c>
    </row>
    <row r="370" spans="1:6" ht="15.75">
      <c r="C370" s="2" t="s">
        <v>232</v>
      </c>
      <c r="D370" s="2" t="s">
        <v>16</v>
      </c>
      <c r="F370" s="2" t="s">
        <v>244</v>
      </c>
    </row>
    <row r="372" spans="1:6" ht="21">
      <c r="A372" s="1" t="s">
        <v>245</v>
      </c>
    </row>
    <row r="373" spans="1:6" ht="15.75">
      <c r="C373" s="2" t="s">
        <v>228</v>
      </c>
      <c r="D373" s="2" t="s">
        <v>16</v>
      </c>
      <c r="F373" s="2" t="s">
        <v>246</v>
      </c>
    </row>
    <row r="375" spans="1:6" ht="16.5">
      <c r="A375" s="1" t="s">
        <v>50</v>
      </c>
    </row>
    <row r="376" spans="1:6" ht="15.75">
      <c r="C376" s="2" t="s">
        <v>247</v>
      </c>
      <c r="D376" s="2" t="s">
        <v>16</v>
      </c>
      <c r="F376" s="2" t="s">
        <v>248</v>
      </c>
    </row>
    <row r="378" spans="1:6" ht="16.5">
      <c r="A378" s="1" t="s">
        <v>249</v>
      </c>
    </row>
    <row r="379" spans="1:6" ht="15.75">
      <c r="C379" s="2" t="s">
        <v>250</v>
      </c>
      <c r="D379" s="2" t="s">
        <v>16</v>
      </c>
      <c r="F379" s="2" t="s">
        <v>251</v>
      </c>
    </row>
    <row r="381" spans="1:6" ht="21">
      <c r="A381" s="1" t="s">
        <v>224</v>
      </c>
    </row>
    <row r="382" spans="1:6" ht="15.75">
      <c r="C382" s="2" t="s">
        <v>36</v>
      </c>
      <c r="D382" s="2" t="s">
        <v>2</v>
      </c>
      <c r="F382" s="2" t="s">
        <v>252</v>
      </c>
    </row>
    <row r="384" spans="1:6" ht="21">
      <c r="A384" s="1" t="s">
        <v>223</v>
      </c>
    </row>
    <row r="385" spans="1:6" ht="15.75">
      <c r="C385" s="2" t="s">
        <v>253</v>
      </c>
      <c r="D385" s="2" t="s">
        <v>16</v>
      </c>
      <c r="F385" s="2" t="s">
        <v>254</v>
      </c>
    </row>
    <row r="387" spans="1:6" ht="21">
      <c r="A387" s="1" t="s">
        <v>255</v>
      </c>
    </row>
    <row r="388" spans="1:6" ht="15.75">
      <c r="C388" s="2" t="s">
        <v>253</v>
      </c>
      <c r="D388" s="2" t="s">
        <v>16</v>
      </c>
      <c r="F388" s="2" t="s">
        <v>256</v>
      </c>
    </row>
    <row r="390" spans="1:6" ht="21">
      <c r="A390" s="1" t="s">
        <v>257</v>
      </c>
    </row>
    <row r="391" spans="1:6" ht="15.75">
      <c r="C391" s="2" t="s">
        <v>258</v>
      </c>
      <c r="D391" s="2" t="s">
        <v>16</v>
      </c>
      <c r="F391" s="2" t="s">
        <v>259</v>
      </c>
    </row>
    <row r="393" spans="1:6" ht="21">
      <c r="A393" s="1" t="s">
        <v>260</v>
      </c>
    </row>
    <row r="394" spans="1:6" ht="15.75">
      <c r="C394" s="2" t="s">
        <v>253</v>
      </c>
      <c r="D394" s="2" t="s">
        <v>16</v>
      </c>
      <c r="F394" s="2" t="s">
        <v>261</v>
      </c>
    </row>
    <row r="396" spans="1:6" ht="21">
      <c r="A396" s="1" t="s">
        <v>19</v>
      </c>
    </row>
    <row r="397" spans="1:6" ht="15.75">
      <c r="C397" s="2" t="s">
        <v>36</v>
      </c>
      <c r="D397" s="2" t="s">
        <v>2</v>
      </c>
      <c r="F397" s="2" t="s">
        <v>262</v>
      </c>
    </row>
    <row r="399" spans="1:6" ht="21">
      <c r="A399" s="1" t="s">
        <v>263</v>
      </c>
    </row>
    <row r="400" spans="1:6" ht="15.75">
      <c r="C400" s="2" t="s">
        <v>36</v>
      </c>
      <c r="D400" s="2" t="s">
        <v>2</v>
      </c>
      <c r="F400" s="2" t="s">
        <v>256</v>
      </c>
    </row>
    <row r="402" spans="1:6" ht="16.5">
      <c r="A402" s="1" t="s">
        <v>46</v>
      </c>
    </row>
    <row r="403" spans="1:6" ht="15.75">
      <c r="C403" s="2" t="s">
        <v>253</v>
      </c>
      <c r="D403" s="2" t="s">
        <v>16</v>
      </c>
      <c r="F403" s="2" t="s">
        <v>264</v>
      </c>
    </row>
    <row r="404" spans="1:6" ht="15.75">
      <c r="C404" s="2" t="s">
        <v>265</v>
      </c>
      <c r="D404" s="2" t="s">
        <v>16</v>
      </c>
      <c r="F404" s="2" t="s">
        <v>100</v>
      </c>
    </row>
    <row r="406" spans="1:6" ht="16.5">
      <c r="A406" s="1" t="s">
        <v>266</v>
      </c>
    </row>
    <row r="407" spans="1:6" ht="15.75">
      <c r="C407" s="2" t="s">
        <v>267</v>
      </c>
      <c r="D407" s="2" t="s">
        <v>16</v>
      </c>
      <c r="F407" s="2" t="s">
        <v>268</v>
      </c>
    </row>
    <row r="409" spans="1:6" ht="16.5">
      <c r="A409" s="1" t="s">
        <v>269</v>
      </c>
    </row>
    <row r="410" spans="1:6" ht="15.75">
      <c r="C410" s="2" t="s">
        <v>270</v>
      </c>
      <c r="D410" s="2" t="s">
        <v>16</v>
      </c>
      <c r="F410" s="2" t="s">
        <v>104</v>
      </c>
    </row>
    <row r="412" spans="1:6" ht="16.5">
      <c r="A412" s="1" t="s">
        <v>271</v>
      </c>
    </row>
    <row r="413" spans="1:6" ht="15.75">
      <c r="C413" s="2" t="s">
        <v>219</v>
      </c>
      <c r="D413" s="2" t="s">
        <v>16</v>
      </c>
      <c r="F413" s="2" t="s">
        <v>272</v>
      </c>
    </row>
    <row r="415" spans="1:6" ht="16.5">
      <c r="A415" s="1" t="s">
        <v>273</v>
      </c>
    </row>
    <row r="416" spans="1:6" ht="15.75">
      <c r="C416" s="2" t="s">
        <v>274</v>
      </c>
      <c r="D416" s="2" t="s">
        <v>16</v>
      </c>
      <c r="F416" s="2" t="s">
        <v>85</v>
      </c>
    </row>
    <row r="417" spans="1:6" ht="15.75">
      <c r="C417" s="2" t="s">
        <v>275</v>
      </c>
      <c r="D417" s="2" t="s">
        <v>16</v>
      </c>
      <c r="F417" s="2" t="s">
        <v>85</v>
      </c>
    </row>
    <row r="418" spans="1:6" ht="15.75">
      <c r="C418" s="2" t="s">
        <v>275</v>
      </c>
      <c r="D418" s="2" t="s">
        <v>16</v>
      </c>
      <c r="F418" s="2" t="s">
        <v>85</v>
      </c>
    </row>
    <row r="419" spans="1:6" ht="15.75">
      <c r="C419" s="2" t="s">
        <v>275</v>
      </c>
      <c r="D419" s="2" t="s">
        <v>16</v>
      </c>
      <c r="F419" s="2" t="s">
        <v>85</v>
      </c>
    </row>
    <row r="421" spans="1:6" ht="16.5">
      <c r="A421" s="1" t="s">
        <v>276</v>
      </c>
    </row>
    <row r="422" spans="1:6" ht="15.75">
      <c r="C422" s="2" t="s">
        <v>277</v>
      </c>
      <c r="D422" s="2" t="s">
        <v>16</v>
      </c>
      <c r="F422" s="2" t="s">
        <v>100</v>
      </c>
    </row>
    <row r="424" spans="1:6" ht="16.5">
      <c r="A424" s="1" t="s">
        <v>278</v>
      </c>
    </row>
    <row r="425" spans="1:6" ht="15.75">
      <c r="C425" s="2" t="s">
        <v>279</v>
      </c>
      <c r="D425" s="2" t="s">
        <v>16</v>
      </c>
      <c r="F425" s="2" t="s">
        <v>280</v>
      </c>
    </row>
    <row r="426" spans="1:6" ht="15.75">
      <c r="C426" s="2" t="s">
        <v>281</v>
      </c>
      <c r="D426" s="2" t="s">
        <v>16</v>
      </c>
      <c r="F426" s="2" t="s">
        <v>280</v>
      </c>
    </row>
    <row r="428" spans="1:6" ht="16.5">
      <c r="A428" s="1" t="s">
        <v>282</v>
      </c>
    </row>
    <row r="429" spans="1:6" ht="15.75">
      <c r="C429" s="2" t="s">
        <v>283</v>
      </c>
      <c r="D429" s="2" t="s">
        <v>16</v>
      </c>
      <c r="F429" s="2" t="s">
        <v>284</v>
      </c>
    </row>
    <row r="431" spans="1:6" ht="16.5">
      <c r="A431" s="1" t="s">
        <v>285</v>
      </c>
    </row>
    <row r="432" spans="1:6" ht="15.75">
      <c r="C432" s="2" t="s">
        <v>286</v>
      </c>
      <c r="D432" s="2" t="s">
        <v>16</v>
      </c>
      <c r="F432" s="2" t="s">
        <v>287</v>
      </c>
    </row>
    <row r="434" spans="1:6" ht="16.5">
      <c r="A434" s="1" t="s">
        <v>288</v>
      </c>
    </row>
    <row r="435" spans="1:6" ht="15.75">
      <c r="C435" s="2" t="s">
        <v>289</v>
      </c>
      <c r="D435" s="2" t="s">
        <v>16</v>
      </c>
      <c r="F435" s="2" t="s">
        <v>143</v>
      </c>
    </row>
    <row r="436" spans="1:6" ht="15.75">
      <c r="C436" s="2" t="s">
        <v>290</v>
      </c>
      <c r="D436" s="2" t="s">
        <v>16</v>
      </c>
      <c r="F436" s="2" t="s">
        <v>291</v>
      </c>
    </row>
    <row r="438" spans="1:6" ht="16.5">
      <c r="A438" s="1" t="s">
        <v>292</v>
      </c>
    </row>
    <row r="439" spans="1:6" ht="15.75">
      <c r="C439" s="2" t="s">
        <v>289</v>
      </c>
      <c r="D439" s="2" t="s">
        <v>16</v>
      </c>
      <c r="F439" s="2" t="s">
        <v>62</v>
      </c>
    </row>
    <row r="441" spans="1:6" ht="16.5">
      <c r="A441" s="1" t="s">
        <v>293</v>
      </c>
    </row>
    <row r="442" spans="1:6" ht="15.75">
      <c r="C442" s="2" t="s">
        <v>189</v>
      </c>
      <c r="D442" s="2" t="s">
        <v>16</v>
      </c>
      <c r="F442" s="2" t="s">
        <v>294</v>
      </c>
    </row>
    <row r="444" spans="1:6" ht="16.5">
      <c r="A444" s="1" t="s">
        <v>295</v>
      </c>
    </row>
    <row r="445" spans="1:6" ht="15.75">
      <c r="C445" s="2" t="s">
        <v>296</v>
      </c>
      <c r="D445" s="2" t="s">
        <v>16</v>
      </c>
      <c r="F445" s="2" t="s">
        <v>84</v>
      </c>
    </row>
    <row r="446" spans="1:6" ht="15.75">
      <c r="C446" s="2" t="s">
        <v>296</v>
      </c>
      <c r="D446" s="2" t="s">
        <v>16</v>
      </c>
      <c r="F446" s="2" t="s">
        <v>84</v>
      </c>
    </row>
    <row r="447" spans="1:6" ht="15.75">
      <c r="C447" s="2" t="s">
        <v>297</v>
      </c>
      <c r="D447" s="2" t="s">
        <v>16</v>
      </c>
      <c r="F447" s="2" t="s">
        <v>298</v>
      </c>
    </row>
    <row r="448" spans="1:6" ht="15.75">
      <c r="C448" s="2" t="s">
        <v>297</v>
      </c>
      <c r="D448" s="2" t="s">
        <v>16</v>
      </c>
      <c r="F448" s="2" t="s">
        <v>298</v>
      </c>
    </row>
    <row r="450" spans="1:6" ht="16.5">
      <c r="A450" s="1" t="s">
        <v>299</v>
      </c>
    </row>
    <row r="451" spans="1:6" ht="15.75">
      <c r="C451" s="2" t="s">
        <v>300</v>
      </c>
      <c r="D451" s="2" t="s">
        <v>16</v>
      </c>
      <c r="F451" s="2" t="s">
        <v>188</v>
      </c>
    </row>
    <row r="452" spans="1:6" ht="15.75">
      <c r="C452" s="2" t="s">
        <v>300</v>
      </c>
      <c r="D452" s="2" t="s">
        <v>16</v>
      </c>
      <c r="F452" s="2" t="s">
        <v>188</v>
      </c>
    </row>
    <row r="453" spans="1:6" ht="15.75">
      <c r="C453" s="2" t="s">
        <v>187</v>
      </c>
      <c r="D453" s="2" t="s">
        <v>16</v>
      </c>
      <c r="F453" s="2" t="s">
        <v>291</v>
      </c>
    </row>
    <row r="454" spans="1:6" ht="15.75">
      <c r="C454" s="2" t="s">
        <v>187</v>
      </c>
      <c r="D454" s="2" t="s">
        <v>16</v>
      </c>
      <c r="F454" s="2" t="s">
        <v>291</v>
      </c>
    </row>
    <row r="456" spans="1:6" ht="16.5">
      <c r="A456" s="1" t="s">
        <v>301</v>
      </c>
    </row>
    <row r="457" spans="1:6" ht="15.75">
      <c r="C457" s="2" t="s">
        <v>187</v>
      </c>
      <c r="D457" s="2" t="s">
        <v>16</v>
      </c>
      <c r="F457" s="2" t="s">
        <v>302</v>
      </c>
    </row>
    <row r="458" spans="1:6" ht="15.75">
      <c r="C458" s="2" t="s">
        <v>303</v>
      </c>
      <c r="D458" s="2" t="s">
        <v>16</v>
      </c>
      <c r="F458" s="2" t="s">
        <v>302</v>
      </c>
    </row>
    <row r="459" spans="1:6" ht="15.75">
      <c r="C459" s="2" t="s">
        <v>296</v>
      </c>
      <c r="D459" s="2" t="s">
        <v>16</v>
      </c>
      <c r="F459" s="2" t="s">
        <v>304</v>
      </c>
    </row>
    <row r="460" spans="1:6" ht="15.75">
      <c r="C460" s="2" t="s">
        <v>305</v>
      </c>
      <c r="D460" s="2" t="s">
        <v>16</v>
      </c>
      <c r="F460" s="2" t="s">
        <v>304</v>
      </c>
    </row>
    <row r="462" spans="1:6" ht="16.5">
      <c r="A462" s="1" t="s">
        <v>306</v>
      </c>
    </row>
    <row r="463" spans="1:6" ht="15.75">
      <c r="C463" s="2" t="s">
        <v>307</v>
      </c>
      <c r="D463" s="2" t="s">
        <v>16</v>
      </c>
      <c r="F463" s="2" t="s">
        <v>100</v>
      </c>
    </row>
    <row r="465" spans="1:6" ht="16.5">
      <c r="A465" s="1" t="s">
        <v>308</v>
      </c>
    </row>
    <row r="466" spans="1:6" ht="15.75">
      <c r="C466" s="2" t="s">
        <v>309</v>
      </c>
      <c r="D466" s="2" t="s">
        <v>16</v>
      </c>
      <c r="F466" s="2" t="s">
        <v>21</v>
      </c>
    </row>
    <row r="468" spans="1:6" ht="16.5">
      <c r="A468" s="1" t="s">
        <v>310</v>
      </c>
    </row>
    <row r="469" spans="1:6" ht="15.75">
      <c r="C469" s="2" t="s">
        <v>309</v>
      </c>
      <c r="D469" s="2" t="s">
        <v>16</v>
      </c>
      <c r="F469" s="2" t="s">
        <v>21</v>
      </c>
    </row>
    <row r="471" spans="1:6" ht="16.5">
      <c r="A471" s="1" t="s">
        <v>311</v>
      </c>
    </row>
    <row r="472" spans="1:6" ht="15.75">
      <c r="C472" s="2" t="s">
        <v>312</v>
      </c>
      <c r="D472" s="2" t="s">
        <v>16</v>
      </c>
      <c r="F472" s="2" t="s">
        <v>21</v>
      </c>
    </row>
    <row r="474" spans="1:6" ht="16.5">
      <c r="A474" s="1" t="s">
        <v>313</v>
      </c>
    </row>
    <row r="475" spans="1:6" ht="15.75">
      <c r="C475" s="2" t="s">
        <v>314</v>
      </c>
      <c r="D475" s="2" t="s">
        <v>16</v>
      </c>
      <c r="F475" s="2" t="s">
        <v>315</v>
      </c>
    </row>
    <row r="477" spans="1:6" ht="16.5">
      <c r="A477" s="1" t="s">
        <v>1069</v>
      </c>
    </row>
    <row r="478" spans="1:6" ht="16.5">
      <c r="A478" s="1"/>
    </row>
    <row r="479" spans="1:6" ht="15.75">
      <c r="C479" s="2" t="s">
        <v>316</v>
      </c>
      <c r="D479" s="2" t="s">
        <v>16</v>
      </c>
      <c r="F479" s="2" t="s">
        <v>197</v>
      </c>
    </row>
    <row r="481" spans="1:6" ht="21">
      <c r="A481" s="1" t="s">
        <v>1070</v>
      </c>
    </row>
    <row r="482" spans="1:6" ht="16.5">
      <c r="A482" s="1"/>
    </row>
    <row r="483" spans="1:6" ht="15.75">
      <c r="C483" s="2" t="s">
        <v>317</v>
      </c>
      <c r="D483" s="2" t="s">
        <v>16</v>
      </c>
      <c r="F483" s="2" t="s">
        <v>318</v>
      </c>
    </row>
    <row r="485" spans="1:6" ht="16.5">
      <c r="A485" s="1" t="s">
        <v>1071</v>
      </c>
    </row>
    <row r="486" spans="1:6" ht="16.5">
      <c r="A486" s="1"/>
    </row>
    <row r="487" spans="1:6" ht="15.75">
      <c r="C487" s="2" t="s">
        <v>319</v>
      </c>
      <c r="D487" s="2" t="s">
        <v>16</v>
      </c>
      <c r="F487" s="2" t="s">
        <v>298</v>
      </c>
    </row>
    <row r="489" spans="1:6" ht="16.5">
      <c r="A489" s="1" t="s">
        <v>320</v>
      </c>
    </row>
    <row r="490" spans="1:6" ht="15.75">
      <c r="C490" s="2" t="s">
        <v>1</v>
      </c>
      <c r="D490" s="2" t="s">
        <v>2</v>
      </c>
      <c r="F490" s="2" t="s">
        <v>259</v>
      </c>
    </row>
    <row r="492" spans="1:6" ht="16.5">
      <c r="A492" s="1" t="s">
        <v>1072</v>
      </c>
    </row>
    <row r="493" spans="1:6" ht="16.5">
      <c r="A493" s="1"/>
    </row>
    <row r="494" spans="1:6" ht="15.75">
      <c r="C494" s="2" t="s">
        <v>219</v>
      </c>
      <c r="D494" s="2" t="s">
        <v>16</v>
      </c>
      <c r="F494" s="2" t="s">
        <v>298</v>
      </c>
    </row>
    <row r="496" spans="1:6" ht="16.5">
      <c r="A496" s="1" t="s">
        <v>321</v>
      </c>
    </row>
    <row r="497" spans="1:6" ht="15.75">
      <c r="C497" s="2" t="s">
        <v>322</v>
      </c>
      <c r="D497" s="2" t="s">
        <v>16</v>
      </c>
      <c r="F497" s="2" t="s">
        <v>104</v>
      </c>
    </row>
    <row r="499" spans="1:6" ht="16.5">
      <c r="A499" s="1" t="s">
        <v>323</v>
      </c>
    </row>
    <row r="500" spans="1:6" ht="15.75">
      <c r="C500" s="2" t="s">
        <v>324</v>
      </c>
      <c r="D500" s="2" t="s">
        <v>16</v>
      </c>
      <c r="F500" s="2" t="s">
        <v>61</v>
      </c>
    </row>
    <row r="502" spans="1:6" ht="16.5">
      <c r="A502" s="1" t="s">
        <v>325</v>
      </c>
    </row>
    <row r="503" spans="1:6" ht="15.75">
      <c r="C503" s="2" t="s">
        <v>326</v>
      </c>
      <c r="D503" s="2" t="s">
        <v>16</v>
      </c>
      <c r="F503" s="2" t="s">
        <v>327</v>
      </c>
    </row>
    <row r="504" spans="1:6" ht="15.75">
      <c r="C504" s="2" t="s">
        <v>328</v>
      </c>
      <c r="D504" s="2" t="s">
        <v>16</v>
      </c>
      <c r="F504" s="2" t="s">
        <v>329</v>
      </c>
    </row>
    <row r="505" spans="1:6" ht="15.75">
      <c r="C505" s="2" t="s">
        <v>328</v>
      </c>
      <c r="D505" s="2" t="s">
        <v>16</v>
      </c>
      <c r="F505" s="2" t="s">
        <v>329</v>
      </c>
    </row>
    <row r="507" spans="1:6" ht="16.5">
      <c r="A507" s="1" t="s">
        <v>330</v>
      </c>
    </row>
    <row r="508" spans="1:6" ht="15.75">
      <c r="C508" s="2" t="s">
        <v>331</v>
      </c>
      <c r="D508" s="2" t="s">
        <v>16</v>
      </c>
      <c r="F508" s="2" t="s">
        <v>332</v>
      </c>
    </row>
    <row r="510" spans="1:6" ht="16.5">
      <c r="A510" s="1" t="s">
        <v>333</v>
      </c>
    </row>
    <row r="511" spans="1:6" ht="15.75">
      <c r="C511" s="2" t="s">
        <v>267</v>
      </c>
      <c r="D511" s="2" t="s">
        <v>16</v>
      </c>
      <c r="F511" s="2" t="s">
        <v>334</v>
      </c>
    </row>
    <row r="513" spans="1:6" ht="21">
      <c r="A513" s="1" t="s">
        <v>212</v>
      </c>
    </row>
    <row r="514" spans="1:6" ht="15.75">
      <c r="C514" s="2" t="s">
        <v>335</v>
      </c>
      <c r="D514" s="2" t="s">
        <v>16</v>
      </c>
      <c r="F514" s="2" t="s">
        <v>104</v>
      </c>
    </row>
    <row r="515" spans="1:6" ht="15.75">
      <c r="C515" s="2" t="s">
        <v>336</v>
      </c>
      <c r="D515" s="2" t="s">
        <v>16</v>
      </c>
      <c r="F515" s="2" t="s">
        <v>87</v>
      </c>
    </row>
    <row r="516" spans="1:6" ht="15.75">
      <c r="C516" s="2" t="s">
        <v>337</v>
      </c>
      <c r="D516" s="2" t="s">
        <v>16</v>
      </c>
      <c r="F516" s="2" t="s">
        <v>82</v>
      </c>
    </row>
    <row r="517" spans="1:6" ht="15.75">
      <c r="C517" s="2" t="s">
        <v>338</v>
      </c>
      <c r="D517" s="2" t="s">
        <v>16</v>
      </c>
      <c r="F517" s="2" t="s">
        <v>141</v>
      </c>
    </row>
    <row r="519" spans="1:6" ht="21">
      <c r="A519" s="1" t="s">
        <v>339</v>
      </c>
    </row>
    <row r="520" spans="1:6" ht="15.75">
      <c r="C520" s="2" t="s">
        <v>340</v>
      </c>
      <c r="D520" s="2" t="s">
        <v>16</v>
      </c>
      <c r="F520" s="2" t="s">
        <v>341</v>
      </c>
    </row>
    <row r="521" spans="1:6" ht="15.75">
      <c r="C521" s="2" t="s">
        <v>342</v>
      </c>
      <c r="D521" s="2" t="s">
        <v>16</v>
      </c>
      <c r="F521" s="2" t="s">
        <v>302</v>
      </c>
    </row>
    <row r="523" spans="1:6" ht="21">
      <c r="A523" s="1" t="s">
        <v>223</v>
      </c>
    </row>
    <row r="524" spans="1:6" ht="15.75">
      <c r="C524" s="2" t="s">
        <v>343</v>
      </c>
      <c r="D524" s="2" t="s">
        <v>16</v>
      </c>
      <c r="F524" s="2" t="s">
        <v>344</v>
      </c>
    </row>
    <row r="526" spans="1:6" ht="21">
      <c r="A526" s="1" t="s">
        <v>14</v>
      </c>
    </row>
    <row r="527" spans="1:6" ht="15.75">
      <c r="C527" s="2" t="s">
        <v>345</v>
      </c>
      <c r="D527" s="2" t="s">
        <v>16</v>
      </c>
      <c r="F527" s="2" t="s">
        <v>346</v>
      </c>
    </row>
    <row r="529" spans="1:6" ht="21">
      <c r="A529" s="1" t="s">
        <v>11</v>
      </c>
    </row>
    <row r="530" spans="1:6" ht="15.75">
      <c r="C530" s="2" t="s">
        <v>347</v>
      </c>
      <c r="D530" s="2" t="s">
        <v>16</v>
      </c>
      <c r="F530" s="2" t="s">
        <v>348</v>
      </c>
    </row>
    <row r="531" spans="1:6" ht="15.75">
      <c r="C531" s="2" t="s">
        <v>349</v>
      </c>
      <c r="D531" s="2" t="s">
        <v>16</v>
      </c>
      <c r="F531" s="2" t="s">
        <v>350</v>
      </c>
    </row>
    <row r="532" spans="1:6" ht="15.75">
      <c r="C532" s="2" t="s">
        <v>351</v>
      </c>
      <c r="D532" s="2" t="s">
        <v>16</v>
      </c>
      <c r="F532" s="2" t="s">
        <v>352</v>
      </c>
    </row>
    <row r="533" spans="1:6" ht="15.75">
      <c r="C533" s="2" t="s">
        <v>353</v>
      </c>
      <c r="D533" s="2" t="s">
        <v>16</v>
      </c>
      <c r="F533" s="2" t="s">
        <v>246</v>
      </c>
    </row>
    <row r="534" spans="1:6" ht="15.75">
      <c r="C534" s="2" t="s">
        <v>354</v>
      </c>
      <c r="D534" s="2" t="s">
        <v>16</v>
      </c>
      <c r="F534" s="2" t="s">
        <v>231</v>
      </c>
    </row>
    <row r="536" spans="1:6" ht="21">
      <c r="A536" s="1" t="s">
        <v>7</v>
      </c>
    </row>
    <row r="537" spans="1:6" ht="15.75">
      <c r="C537" s="2" t="s">
        <v>355</v>
      </c>
      <c r="D537" s="2" t="s">
        <v>16</v>
      </c>
      <c r="F537" s="2" t="s">
        <v>82</v>
      </c>
    </row>
    <row r="538" spans="1:6" ht="15.75">
      <c r="C538" s="2" t="s">
        <v>356</v>
      </c>
      <c r="D538" s="2" t="s">
        <v>16</v>
      </c>
      <c r="F538" s="2" t="s">
        <v>357</v>
      </c>
    </row>
    <row r="539" spans="1:6" ht="15.75">
      <c r="C539" s="2" t="s">
        <v>187</v>
      </c>
      <c r="D539" s="2" t="s">
        <v>16</v>
      </c>
      <c r="F539" s="2" t="s">
        <v>26</v>
      </c>
    </row>
    <row r="540" spans="1:6" ht="15.75">
      <c r="C540" s="2" t="s">
        <v>358</v>
      </c>
      <c r="D540" s="2" t="s">
        <v>16</v>
      </c>
      <c r="F540" s="2" t="s">
        <v>17</v>
      </c>
    </row>
    <row r="542" spans="1:6" ht="21">
      <c r="A542" s="1" t="s">
        <v>257</v>
      </c>
    </row>
    <row r="543" spans="1:6" ht="15.75">
      <c r="C543" s="2" t="s">
        <v>359</v>
      </c>
      <c r="D543" s="2" t="s">
        <v>16</v>
      </c>
      <c r="F543" s="2" t="s">
        <v>360</v>
      </c>
    </row>
    <row r="545" spans="1:6" ht="21">
      <c r="A545" s="1" t="s">
        <v>361</v>
      </c>
    </row>
    <row r="546" spans="1:6" ht="15.75">
      <c r="A546" s="2"/>
    </row>
    <row r="547" spans="1:6" ht="15.75">
      <c r="C547" s="2" t="s">
        <v>1073</v>
      </c>
      <c r="D547" s="2" t="s">
        <v>16</v>
      </c>
      <c r="F547" s="2" t="s">
        <v>362</v>
      </c>
    </row>
    <row r="549" spans="1:6" ht="21">
      <c r="A549" s="1" t="s">
        <v>238</v>
      </c>
    </row>
    <row r="550" spans="1:6" ht="15.75">
      <c r="C550" s="2" t="s">
        <v>363</v>
      </c>
      <c r="D550" s="2" t="s">
        <v>16</v>
      </c>
      <c r="F550" s="2" t="s">
        <v>17</v>
      </c>
    </row>
    <row r="551" spans="1:6" ht="15.75">
      <c r="C551" s="2" t="s">
        <v>364</v>
      </c>
      <c r="D551" s="2" t="s">
        <v>16</v>
      </c>
      <c r="F551" s="2" t="s">
        <v>100</v>
      </c>
    </row>
    <row r="552" spans="1:6" ht="15.75">
      <c r="C552" s="2" t="s">
        <v>365</v>
      </c>
      <c r="D552" s="2" t="s">
        <v>16</v>
      </c>
      <c r="F552" s="2" t="s">
        <v>366</v>
      </c>
    </row>
    <row r="554" spans="1:6" ht="16.5">
      <c r="A554" s="1" t="s">
        <v>367</v>
      </c>
    </row>
    <row r="555" spans="1:6" ht="15.75">
      <c r="C555" s="2" t="s">
        <v>296</v>
      </c>
      <c r="D555" s="2" t="s">
        <v>16</v>
      </c>
      <c r="F555" s="2" t="s">
        <v>284</v>
      </c>
    </row>
    <row r="557" spans="1:6" ht="21">
      <c r="A557" s="1" t="s">
        <v>40</v>
      </c>
    </row>
    <row r="558" spans="1:6" ht="15.75">
      <c r="C558" s="2" t="s">
        <v>368</v>
      </c>
      <c r="D558" s="2" t="s">
        <v>16</v>
      </c>
      <c r="F558" s="2" t="s">
        <v>104</v>
      </c>
    </row>
    <row r="560" spans="1:6" ht="16.5">
      <c r="A560" s="1" t="s">
        <v>369</v>
      </c>
    </row>
    <row r="561" spans="1:6" ht="15.75">
      <c r="C561" s="2" t="s">
        <v>83</v>
      </c>
      <c r="D561" s="2" t="s">
        <v>16</v>
      </c>
      <c r="F561" s="2" t="s">
        <v>370</v>
      </c>
    </row>
    <row r="563" spans="1:6" ht="16.5">
      <c r="A563" s="1" t="s">
        <v>371</v>
      </c>
    </row>
    <row r="564" spans="1:6" ht="15.75">
      <c r="C564" s="2" t="s">
        <v>83</v>
      </c>
      <c r="D564" s="2" t="s">
        <v>16</v>
      </c>
      <c r="F564" s="2" t="s">
        <v>104</v>
      </c>
    </row>
    <row r="566" spans="1:6" ht="16.5">
      <c r="A566" s="1" t="s">
        <v>372</v>
      </c>
    </row>
    <row r="567" spans="1:6" ht="16.5">
      <c r="A567" s="1" t="s">
        <v>373</v>
      </c>
    </row>
    <row r="568" spans="1:6" ht="16.5">
      <c r="A568" s="1" t="s">
        <v>374</v>
      </c>
    </row>
    <row r="569" spans="1:6" ht="16.5">
      <c r="A569" s="1" t="s">
        <v>375</v>
      </c>
    </row>
    <row r="570" spans="1:6" ht="16.5">
      <c r="A570" s="1" t="s">
        <v>376</v>
      </c>
    </row>
    <row r="571" spans="1:6" ht="15.75">
      <c r="C571" s="2" t="s">
        <v>377</v>
      </c>
      <c r="D571" s="2" t="s">
        <v>16</v>
      </c>
      <c r="F571" s="2" t="s">
        <v>378</v>
      </c>
    </row>
    <row r="573" spans="1:6" ht="16.5">
      <c r="A573" s="1" t="s">
        <v>379</v>
      </c>
    </row>
    <row r="574" spans="1:6" ht="15.75">
      <c r="C574" s="2" t="s">
        <v>380</v>
      </c>
      <c r="D574" s="2" t="s">
        <v>16</v>
      </c>
      <c r="F574" s="2" t="s">
        <v>334</v>
      </c>
    </row>
    <row r="576" spans="1:6" ht="16.5">
      <c r="A576" s="1" t="s">
        <v>381</v>
      </c>
    </row>
    <row r="577" spans="1:6" ht="15.75">
      <c r="C577" s="2" t="s">
        <v>382</v>
      </c>
      <c r="D577" s="2" t="s">
        <v>16</v>
      </c>
      <c r="F577" s="2" t="s">
        <v>360</v>
      </c>
    </row>
    <row r="578" spans="1:6" ht="15.75">
      <c r="C578" s="2" t="s">
        <v>383</v>
      </c>
      <c r="D578" s="2" t="s">
        <v>2</v>
      </c>
      <c r="F578" s="2" t="s">
        <v>360</v>
      </c>
    </row>
    <row r="579" spans="1:6" ht="15.75">
      <c r="C579" s="2" t="s">
        <v>383</v>
      </c>
      <c r="D579" s="2" t="s">
        <v>2</v>
      </c>
      <c r="F579" s="2" t="s">
        <v>360</v>
      </c>
    </row>
    <row r="581" spans="1:6" ht="16.5">
      <c r="A581" s="1" t="s">
        <v>384</v>
      </c>
    </row>
    <row r="582" spans="1:6" ht="15.75">
      <c r="C582" s="2" t="s">
        <v>385</v>
      </c>
      <c r="D582" s="2" t="s">
        <v>16</v>
      </c>
      <c r="F582" s="2" t="s">
        <v>386</v>
      </c>
    </row>
    <row r="583" spans="1:6" ht="15.75">
      <c r="C583" s="2" t="s">
        <v>387</v>
      </c>
      <c r="D583" s="2" t="s">
        <v>2</v>
      </c>
      <c r="F583" s="2" t="s">
        <v>298</v>
      </c>
    </row>
    <row r="584" spans="1:6" ht="15.75">
      <c r="C584" s="2" t="s">
        <v>387</v>
      </c>
      <c r="D584" s="2" t="s">
        <v>2</v>
      </c>
      <c r="F584" s="2" t="s">
        <v>298</v>
      </c>
    </row>
    <row r="586" spans="1:6" ht="16.5">
      <c r="A586" s="1" t="s">
        <v>388</v>
      </c>
    </row>
    <row r="587" spans="1:6" ht="15.75">
      <c r="C587" s="2" t="s">
        <v>389</v>
      </c>
      <c r="D587" s="2" t="s">
        <v>2</v>
      </c>
      <c r="F587" s="2" t="s">
        <v>360</v>
      </c>
    </row>
    <row r="588" spans="1:6" ht="15.75">
      <c r="C588" s="2" t="s">
        <v>390</v>
      </c>
      <c r="D588" s="2" t="s">
        <v>16</v>
      </c>
      <c r="F588" s="2" t="s">
        <v>391</v>
      </c>
    </row>
    <row r="590" spans="1:6" ht="16.5">
      <c r="A590" s="1" t="s">
        <v>392</v>
      </c>
    </row>
    <row r="591" spans="1:6" ht="15.75">
      <c r="C591" s="2" t="s">
        <v>389</v>
      </c>
      <c r="D591" s="2" t="s">
        <v>2</v>
      </c>
      <c r="F591" s="2" t="s">
        <v>222</v>
      </c>
    </row>
    <row r="592" spans="1:6" ht="15.75">
      <c r="C592" s="2" t="s">
        <v>389</v>
      </c>
      <c r="D592" s="2" t="s">
        <v>2</v>
      </c>
      <c r="F592" s="2" t="s">
        <v>222</v>
      </c>
    </row>
    <row r="594" spans="1:6" ht="16.5">
      <c r="A594" s="1" t="s">
        <v>393</v>
      </c>
    </row>
    <row r="595" spans="1:6" ht="15.75">
      <c r="C595" s="2" t="s">
        <v>394</v>
      </c>
      <c r="D595" s="2" t="s">
        <v>16</v>
      </c>
      <c r="F595" s="2" t="s">
        <v>395</v>
      </c>
    </row>
    <row r="596" spans="1:6" ht="15.75">
      <c r="C596" s="2" t="s">
        <v>396</v>
      </c>
      <c r="D596" s="2" t="s">
        <v>2</v>
      </c>
      <c r="F596" s="2" t="s">
        <v>397</v>
      </c>
    </row>
    <row r="598" spans="1:6" ht="16.5">
      <c r="A598" s="1" t="s">
        <v>398</v>
      </c>
    </row>
    <row r="599" spans="1:6" ht="15.75">
      <c r="C599" s="2" t="s">
        <v>328</v>
      </c>
      <c r="D599" s="2" t="s">
        <v>16</v>
      </c>
      <c r="F599" s="2" t="s">
        <v>386</v>
      </c>
    </row>
    <row r="600" spans="1:6" ht="15.75">
      <c r="C600" s="2" t="s">
        <v>52</v>
      </c>
      <c r="D600" s="2" t="s">
        <v>16</v>
      </c>
      <c r="F600" s="2" t="s">
        <v>399</v>
      </c>
    </row>
    <row r="602" spans="1:6" ht="16.5">
      <c r="A602" s="1" t="s">
        <v>400</v>
      </c>
    </row>
    <row r="603" spans="1:6" ht="15.75">
      <c r="C603" s="2" t="s">
        <v>401</v>
      </c>
      <c r="D603" s="2" t="s">
        <v>2</v>
      </c>
      <c r="F603" s="2" t="s">
        <v>397</v>
      </c>
    </row>
    <row r="604" spans="1:6" ht="15.75">
      <c r="C604" s="2" t="s">
        <v>401</v>
      </c>
      <c r="D604" s="2" t="s">
        <v>2</v>
      </c>
      <c r="F604" s="2" t="s">
        <v>397</v>
      </c>
    </row>
    <row r="605" spans="1:6" ht="15.75">
      <c r="C605" s="2" t="s">
        <v>401</v>
      </c>
      <c r="D605" s="2" t="s">
        <v>2</v>
      </c>
      <c r="F605" s="2" t="s">
        <v>397</v>
      </c>
    </row>
    <row r="607" spans="1:6" ht="16.5">
      <c r="A607" s="1" t="s">
        <v>402</v>
      </c>
    </row>
    <row r="608" spans="1:6" ht="15.75">
      <c r="C608" s="2" t="s">
        <v>403</v>
      </c>
      <c r="D608" s="2" t="s">
        <v>16</v>
      </c>
      <c r="F608" s="2" t="s">
        <v>222</v>
      </c>
    </row>
    <row r="609" spans="1:6" ht="15.75">
      <c r="C609" s="2" t="s">
        <v>403</v>
      </c>
      <c r="D609" s="2" t="s">
        <v>16</v>
      </c>
      <c r="F609" s="2" t="s">
        <v>222</v>
      </c>
    </row>
    <row r="610" spans="1:6" ht="15.75">
      <c r="C610" s="2" t="s">
        <v>403</v>
      </c>
      <c r="D610" s="2" t="s">
        <v>16</v>
      </c>
      <c r="F610" s="2" t="s">
        <v>222</v>
      </c>
    </row>
    <row r="612" spans="1:6" ht="16.5">
      <c r="A612" s="1" t="s">
        <v>404</v>
      </c>
    </row>
    <row r="613" spans="1:6" ht="15.75">
      <c r="C613" s="2" t="s">
        <v>289</v>
      </c>
      <c r="D613" s="2" t="s">
        <v>16</v>
      </c>
      <c r="F613" s="2" t="s">
        <v>399</v>
      </c>
    </row>
    <row r="614" spans="1:6" ht="15.75">
      <c r="C614" s="2" t="s">
        <v>289</v>
      </c>
      <c r="D614" s="2" t="s">
        <v>16</v>
      </c>
      <c r="F614" s="2" t="s">
        <v>399</v>
      </c>
    </row>
    <row r="616" spans="1:6" ht="16.5">
      <c r="A616" s="1" t="s">
        <v>405</v>
      </c>
    </row>
    <row r="617" spans="1:6" ht="15.75">
      <c r="C617" s="2" t="s">
        <v>406</v>
      </c>
      <c r="D617" s="2" t="s">
        <v>16</v>
      </c>
      <c r="F617" s="2" t="s">
        <v>386</v>
      </c>
    </row>
    <row r="618" spans="1:6" ht="15.75">
      <c r="C618" s="2" t="s">
        <v>406</v>
      </c>
      <c r="D618" s="2" t="s">
        <v>16</v>
      </c>
      <c r="F618" s="2" t="s">
        <v>386</v>
      </c>
    </row>
    <row r="619" spans="1:6" ht="15.75">
      <c r="C619" s="2" t="s">
        <v>289</v>
      </c>
      <c r="D619" s="2" t="s">
        <v>16</v>
      </c>
      <c r="F619" s="2" t="s">
        <v>386</v>
      </c>
    </row>
    <row r="620" spans="1:6" ht="15.75">
      <c r="C620" s="2" t="s">
        <v>289</v>
      </c>
      <c r="D620" s="2" t="s">
        <v>16</v>
      </c>
      <c r="F620" s="2" t="s">
        <v>386</v>
      </c>
    </row>
    <row r="622" spans="1:6" ht="16.5">
      <c r="A622" s="1" t="s">
        <v>407</v>
      </c>
    </row>
    <row r="623" spans="1:6" ht="15.75">
      <c r="C623" s="2" t="s">
        <v>406</v>
      </c>
      <c r="D623" s="2" t="s">
        <v>16</v>
      </c>
      <c r="F623" s="2" t="s">
        <v>217</v>
      </c>
    </row>
    <row r="624" spans="1:6" ht="15.75">
      <c r="C624" s="2" t="s">
        <v>408</v>
      </c>
      <c r="D624" s="2" t="s">
        <v>16</v>
      </c>
      <c r="F624" s="2" t="s">
        <v>268</v>
      </c>
    </row>
    <row r="626" spans="1:6" ht="16.5">
      <c r="A626" s="1" t="s">
        <v>409</v>
      </c>
    </row>
    <row r="627" spans="1:6" ht="15.75">
      <c r="C627" s="2" t="s">
        <v>410</v>
      </c>
      <c r="D627" s="2" t="s">
        <v>16</v>
      </c>
      <c r="F627" s="2" t="s">
        <v>386</v>
      </c>
    </row>
    <row r="629" spans="1:6" ht="16.5">
      <c r="A629" s="1" t="s">
        <v>411</v>
      </c>
    </row>
    <row r="630" spans="1:6" ht="15.75">
      <c r="C630" s="2" t="s">
        <v>412</v>
      </c>
      <c r="D630" s="2" t="s">
        <v>16</v>
      </c>
      <c r="F630" s="2" t="s">
        <v>104</v>
      </c>
    </row>
    <row r="631" spans="1:6" ht="15.75">
      <c r="C631" s="2" t="s">
        <v>412</v>
      </c>
      <c r="D631" s="2" t="s">
        <v>16</v>
      </c>
      <c r="F631" s="2" t="s">
        <v>104</v>
      </c>
    </row>
    <row r="633" spans="1:6" ht="16.5">
      <c r="A633" s="1" t="s">
        <v>413</v>
      </c>
    </row>
    <row r="634" spans="1:6" ht="15.75">
      <c r="C634" s="2" t="s">
        <v>414</v>
      </c>
      <c r="D634" s="2" t="s">
        <v>16</v>
      </c>
      <c r="F634" s="2" t="s">
        <v>284</v>
      </c>
    </row>
    <row r="636" spans="1:6" ht="16.5">
      <c r="A636" s="6" t="s">
        <v>415</v>
      </c>
    </row>
    <row r="637" spans="1:6" ht="15.75">
      <c r="C637" s="7" t="s">
        <v>416</v>
      </c>
      <c r="D637" s="7" t="s">
        <v>16</v>
      </c>
      <c r="F637" s="7" t="s">
        <v>61</v>
      </c>
    </row>
    <row r="639" spans="1:6" ht="16.5">
      <c r="A639" s="1" t="s">
        <v>417</v>
      </c>
    </row>
    <row r="640" spans="1:6" ht="15.75">
      <c r="C640" s="7" t="s">
        <v>418</v>
      </c>
      <c r="D640" s="7" t="s">
        <v>16</v>
      </c>
      <c r="F640" s="7" t="s">
        <v>56</v>
      </c>
    </row>
    <row r="642" spans="1:6" ht="16.5">
      <c r="A642" s="1" t="s">
        <v>1074</v>
      </c>
    </row>
    <row r="643" spans="1:6" ht="16.5">
      <c r="A643" s="1"/>
    </row>
    <row r="644" spans="1:6" ht="15.75">
      <c r="C644" s="2" t="s">
        <v>420</v>
      </c>
      <c r="D644" s="2" t="s">
        <v>16</v>
      </c>
      <c r="F644" s="2" t="s">
        <v>104</v>
      </c>
    </row>
    <row r="646" spans="1:6" ht="21">
      <c r="A646" s="1" t="s">
        <v>421</v>
      </c>
    </row>
    <row r="647" spans="1:6" ht="15.75">
      <c r="C647" s="2" t="s">
        <v>422</v>
      </c>
      <c r="D647" s="2" t="s">
        <v>16</v>
      </c>
      <c r="F647" s="2" t="s">
        <v>85</v>
      </c>
    </row>
    <row r="648" spans="1:6" ht="15.75">
      <c r="C648" s="2" t="s">
        <v>423</v>
      </c>
      <c r="D648" s="2" t="s">
        <v>16</v>
      </c>
      <c r="F648" s="2" t="s">
        <v>95</v>
      </c>
    </row>
    <row r="649" spans="1:6" ht="15.75">
      <c r="C649" s="2" t="s">
        <v>424</v>
      </c>
      <c r="D649" s="2" t="s">
        <v>16</v>
      </c>
      <c r="F649" s="2" t="s">
        <v>95</v>
      </c>
    </row>
    <row r="651" spans="1:6" ht="21">
      <c r="A651" s="10" t="s">
        <v>1075</v>
      </c>
    </row>
    <row r="652" spans="1:6" ht="16.5">
      <c r="A652" s="3"/>
    </row>
    <row r="653" spans="1:6" ht="15.75">
      <c r="C653" s="2" t="s">
        <v>80</v>
      </c>
      <c r="D653" s="2" t="s">
        <v>16</v>
      </c>
      <c r="F653" s="2" t="s">
        <v>425</v>
      </c>
    </row>
    <row r="655" spans="1:6" ht="16.5">
      <c r="A655" s="1" t="s">
        <v>1076</v>
      </c>
    </row>
    <row r="656" spans="1:6" ht="16.5">
      <c r="A656" s="1"/>
    </row>
    <row r="657" spans="1:6" ht="15.75">
      <c r="C657" s="2" t="s">
        <v>420</v>
      </c>
      <c r="D657" s="2" t="s">
        <v>16</v>
      </c>
      <c r="F657" s="2" t="s">
        <v>109</v>
      </c>
    </row>
    <row r="659" spans="1:6" ht="16.5">
      <c r="A659" s="10" t="s">
        <v>426</v>
      </c>
    </row>
    <row r="660" spans="1:6" ht="15.75">
      <c r="C660" s="2" t="s">
        <v>427</v>
      </c>
      <c r="D660" s="2" t="s">
        <v>16</v>
      </c>
      <c r="F660" s="2" t="s">
        <v>120</v>
      </c>
    </row>
    <row r="662" spans="1:6" ht="16.5">
      <c r="A662" s="10" t="s">
        <v>428</v>
      </c>
    </row>
    <row r="663" spans="1:6" ht="15.75">
      <c r="C663" s="2" t="s">
        <v>429</v>
      </c>
      <c r="D663" s="2" t="s">
        <v>16</v>
      </c>
      <c r="F663" s="2" t="s">
        <v>318</v>
      </c>
    </row>
    <row r="664" spans="1:6" ht="15.75">
      <c r="C664" s="2" t="s">
        <v>430</v>
      </c>
      <c r="D664" s="2" t="s">
        <v>16</v>
      </c>
      <c r="F664" s="2" t="s">
        <v>431</v>
      </c>
    </row>
    <row r="666" spans="1:6" ht="16.5">
      <c r="A666" s="3" t="s">
        <v>432</v>
      </c>
    </row>
    <row r="667" spans="1:6" ht="15.75">
      <c r="C667" s="2" t="s">
        <v>199</v>
      </c>
      <c r="D667" s="2" t="s">
        <v>16</v>
      </c>
      <c r="F667" s="2" t="s">
        <v>61</v>
      </c>
    </row>
    <row r="669" spans="1:6" ht="16.5">
      <c r="A669" s="3" t="s">
        <v>433</v>
      </c>
    </row>
    <row r="670" spans="1:6" ht="15.75">
      <c r="C670" s="2" t="s">
        <v>199</v>
      </c>
      <c r="D670" s="2" t="s">
        <v>16</v>
      </c>
      <c r="F670" s="2" t="s">
        <v>109</v>
      </c>
    </row>
    <row r="672" spans="1:6" ht="16.5">
      <c r="A672" s="3" t="s">
        <v>434</v>
      </c>
    </row>
    <row r="673" spans="1:6" ht="15.75">
      <c r="C673" s="2" t="s">
        <v>420</v>
      </c>
      <c r="D673" s="2" t="s">
        <v>16</v>
      </c>
      <c r="F673" s="2" t="s">
        <v>100</v>
      </c>
    </row>
    <row r="674" spans="1:6" ht="15.75">
      <c r="C674" s="2" t="s">
        <v>199</v>
      </c>
      <c r="D674" s="2" t="s">
        <v>16</v>
      </c>
      <c r="F674" s="2" t="s">
        <v>127</v>
      </c>
    </row>
    <row r="676" spans="1:6" ht="16.5">
      <c r="A676" s="1" t="s">
        <v>435</v>
      </c>
    </row>
    <row r="677" spans="1:6" ht="15.75">
      <c r="C677" s="2" t="s">
        <v>125</v>
      </c>
      <c r="D677" s="2" t="s">
        <v>16</v>
      </c>
      <c r="F677" s="2" t="s">
        <v>120</v>
      </c>
    </row>
    <row r="679" spans="1:6" ht="16.5">
      <c r="A679" s="1" t="s">
        <v>436</v>
      </c>
    </row>
    <row r="680" spans="1:6" ht="15.75">
      <c r="C680" s="2" t="s">
        <v>125</v>
      </c>
      <c r="D680" s="2" t="s">
        <v>16</v>
      </c>
      <c r="F680" s="2" t="s">
        <v>130</v>
      </c>
    </row>
    <row r="681" spans="1:6" ht="15.75">
      <c r="C681" s="2" t="s">
        <v>420</v>
      </c>
      <c r="D681" s="2" t="s">
        <v>16</v>
      </c>
      <c r="F681" s="2" t="s">
        <v>437</v>
      </c>
    </row>
    <row r="683" spans="1:6" ht="21">
      <c r="A683" s="1" t="s">
        <v>438</v>
      </c>
    </row>
    <row r="684" spans="1:6" ht="15.75">
      <c r="A684" s="2"/>
    </row>
    <row r="685" spans="1:6" ht="15.75">
      <c r="C685" s="2" t="s">
        <v>1077</v>
      </c>
      <c r="D685" s="2" t="s">
        <v>16</v>
      </c>
      <c r="F685" s="2" t="s">
        <v>56</v>
      </c>
    </row>
    <row r="687" spans="1:6" ht="21">
      <c r="A687" s="1" t="s">
        <v>32</v>
      </c>
    </row>
    <row r="688" spans="1:6" ht="15.75">
      <c r="C688" s="2" t="s">
        <v>439</v>
      </c>
      <c r="D688" s="2" t="s">
        <v>2</v>
      </c>
      <c r="F688" s="2" t="s">
        <v>440</v>
      </c>
    </row>
    <row r="689" spans="1:6" ht="15.75">
      <c r="C689" s="2" t="s">
        <v>439</v>
      </c>
      <c r="D689" s="2" t="s">
        <v>2</v>
      </c>
      <c r="F689" s="2" t="s">
        <v>440</v>
      </c>
    </row>
    <row r="691" spans="1:6" ht="21">
      <c r="A691" s="1" t="s">
        <v>218</v>
      </c>
    </row>
    <row r="692" spans="1:6" ht="15.75">
      <c r="C692" s="2" t="s">
        <v>441</v>
      </c>
      <c r="D692" s="2" t="s">
        <v>16</v>
      </c>
      <c r="F692" s="2" t="s">
        <v>182</v>
      </c>
    </row>
    <row r="693" spans="1:6" ht="15.75">
      <c r="C693" s="2" t="s">
        <v>300</v>
      </c>
      <c r="D693" s="2" t="s">
        <v>16</v>
      </c>
      <c r="F693" s="2" t="s">
        <v>104</v>
      </c>
    </row>
    <row r="695" spans="1:6" ht="16.5">
      <c r="A695" s="1" t="s">
        <v>50</v>
      </c>
    </row>
    <row r="696" spans="1:6" ht="15.75">
      <c r="C696" s="2" t="s">
        <v>442</v>
      </c>
      <c r="D696" s="2" t="s">
        <v>16</v>
      </c>
      <c r="F696" s="2" t="s">
        <v>443</v>
      </c>
    </row>
    <row r="697" spans="1:6" ht="15.75">
      <c r="C697" s="2" t="s">
        <v>444</v>
      </c>
      <c r="D697" s="2" t="s">
        <v>16</v>
      </c>
      <c r="F697" s="2" t="s">
        <v>443</v>
      </c>
    </row>
    <row r="698" spans="1:6" ht="15.75">
      <c r="C698" s="2" t="s">
        <v>445</v>
      </c>
      <c r="D698" s="2" t="s">
        <v>16</v>
      </c>
      <c r="F698" s="2" t="s">
        <v>446</v>
      </c>
    </row>
    <row r="699" spans="1:6" ht="15.75">
      <c r="C699" s="2" t="s">
        <v>445</v>
      </c>
      <c r="D699" s="2" t="s">
        <v>16</v>
      </c>
      <c r="F699" s="2" t="s">
        <v>446</v>
      </c>
    </row>
    <row r="701" spans="1:6" ht="16.5">
      <c r="A701" s="1" t="s">
        <v>50</v>
      </c>
    </row>
    <row r="702" spans="1:6" ht="15.75">
      <c r="C702" s="2" t="s">
        <v>447</v>
      </c>
      <c r="D702" s="2" t="s">
        <v>16</v>
      </c>
      <c r="F702" s="2" t="s">
        <v>448</v>
      </c>
    </row>
    <row r="704" spans="1:6" ht="21">
      <c r="A704" s="1" t="s">
        <v>7</v>
      </c>
    </row>
    <row r="705" spans="1:6" ht="15.75">
      <c r="A705" s="2"/>
    </row>
    <row r="706" spans="1:6" ht="15.75">
      <c r="C706" s="2" t="s">
        <v>1078</v>
      </c>
      <c r="D706" s="2" t="s">
        <v>16</v>
      </c>
      <c r="F706" s="2" t="s">
        <v>229</v>
      </c>
    </row>
    <row r="707" spans="1:6" ht="15.75">
      <c r="C707" s="2" t="s">
        <v>1079</v>
      </c>
      <c r="D707" s="2" t="s">
        <v>16</v>
      </c>
      <c r="F707" s="2" t="s">
        <v>141</v>
      </c>
    </row>
    <row r="709" spans="1:6" ht="21">
      <c r="A709" s="1" t="s">
        <v>11</v>
      </c>
    </row>
    <row r="710" spans="1:6" ht="15.75">
      <c r="C710" s="2" t="s">
        <v>450</v>
      </c>
      <c r="D710" s="2" t="s">
        <v>16</v>
      </c>
      <c r="F710" s="2" t="s">
        <v>155</v>
      </c>
    </row>
    <row r="711" spans="1:6" ht="15.75">
      <c r="C711" s="2" t="s">
        <v>451</v>
      </c>
      <c r="D711" s="2" t="s">
        <v>16</v>
      </c>
      <c r="F711" s="2" t="s">
        <v>357</v>
      </c>
    </row>
    <row r="712" spans="1:6" ht="15.75">
      <c r="C712" s="2" t="s">
        <v>452</v>
      </c>
      <c r="D712" s="2" t="s">
        <v>16</v>
      </c>
      <c r="F712" s="2" t="s">
        <v>453</v>
      </c>
    </row>
    <row r="713" spans="1:6" ht="15.75">
      <c r="C713" s="2" t="s">
        <v>454</v>
      </c>
      <c r="D713" s="2" t="s">
        <v>16</v>
      </c>
      <c r="F713" s="2" t="s">
        <v>357</v>
      </c>
    </row>
    <row r="715" spans="1:6" ht="21">
      <c r="A715" s="1" t="s">
        <v>11</v>
      </c>
    </row>
    <row r="716" spans="1:6" ht="15.75">
      <c r="C716" s="2" t="s">
        <v>455</v>
      </c>
      <c r="D716" s="2" t="s">
        <v>16</v>
      </c>
      <c r="F716" s="2" t="s">
        <v>456</v>
      </c>
    </row>
    <row r="717" spans="1:6" ht="15.75">
      <c r="C717" s="2" t="s">
        <v>457</v>
      </c>
      <c r="D717" s="2" t="s">
        <v>16</v>
      </c>
      <c r="F717" s="2" t="s">
        <v>143</v>
      </c>
    </row>
    <row r="718" spans="1:6" ht="15.75">
      <c r="C718" s="2" t="s">
        <v>441</v>
      </c>
      <c r="D718" s="2" t="s">
        <v>16</v>
      </c>
      <c r="F718" s="2" t="s">
        <v>229</v>
      </c>
    </row>
    <row r="719" spans="1:6" ht="15.75">
      <c r="C719" s="2" t="s">
        <v>300</v>
      </c>
      <c r="D719" s="2" t="s">
        <v>16</v>
      </c>
      <c r="F719" s="2" t="s">
        <v>458</v>
      </c>
    </row>
    <row r="720" spans="1:6" ht="15.75">
      <c r="C720" s="2" t="s">
        <v>459</v>
      </c>
      <c r="D720" s="2" t="s">
        <v>16</v>
      </c>
      <c r="F720" s="2" t="s">
        <v>26</v>
      </c>
    </row>
    <row r="721" spans="1:6" ht="15.75">
      <c r="C721" s="2" t="s">
        <v>460</v>
      </c>
      <c r="D721" s="2" t="s">
        <v>16</v>
      </c>
      <c r="F721" s="2" t="s">
        <v>74</v>
      </c>
    </row>
    <row r="722" spans="1:6" ht="15.75">
      <c r="C722" s="2" t="s">
        <v>461</v>
      </c>
      <c r="D722" s="2" t="s">
        <v>16</v>
      </c>
      <c r="F722" s="2" t="s">
        <v>462</v>
      </c>
    </row>
    <row r="724" spans="1:6" ht="21">
      <c r="A724" s="1" t="s">
        <v>11</v>
      </c>
    </row>
    <row r="725" spans="1:6" ht="15.75">
      <c r="C725" s="2" t="s">
        <v>463</v>
      </c>
      <c r="D725" s="2" t="s">
        <v>16</v>
      </c>
      <c r="F725" s="2" t="s">
        <v>74</v>
      </c>
    </row>
    <row r="726" spans="1:6" ht="15.75">
      <c r="C726" s="2" t="s">
        <v>464</v>
      </c>
      <c r="D726" s="2" t="s">
        <v>16</v>
      </c>
      <c r="F726" s="2" t="s">
        <v>465</v>
      </c>
    </row>
    <row r="727" spans="1:6" ht="15.75">
      <c r="C727" s="2" t="s">
        <v>466</v>
      </c>
      <c r="D727" s="2" t="s">
        <v>16</v>
      </c>
      <c r="F727" s="2" t="s">
        <v>467</v>
      </c>
    </row>
    <row r="729" spans="1:6" ht="21">
      <c r="A729" s="1" t="s">
        <v>11</v>
      </c>
    </row>
    <row r="730" spans="1:6" ht="15.75">
      <c r="C730" s="2" t="s">
        <v>219</v>
      </c>
      <c r="D730" s="2" t="s">
        <v>16</v>
      </c>
      <c r="F730" s="2" t="s">
        <v>468</v>
      </c>
    </row>
    <row r="731" spans="1:6" ht="15.75">
      <c r="C731" s="2" t="s">
        <v>469</v>
      </c>
      <c r="D731" s="2" t="s">
        <v>16</v>
      </c>
      <c r="F731" s="2" t="s">
        <v>470</v>
      </c>
    </row>
    <row r="732" spans="1:6" ht="15.75">
      <c r="C732" s="2" t="s">
        <v>471</v>
      </c>
      <c r="D732" s="2" t="s">
        <v>16</v>
      </c>
      <c r="F732" s="2" t="s">
        <v>472</v>
      </c>
    </row>
    <row r="734" spans="1:6" ht="21">
      <c r="A734" s="1" t="s">
        <v>0</v>
      </c>
    </row>
    <row r="735" spans="1:6" ht="15.75">
      <c r="C735" s="2" t="s">
        <v>473</v>
      </c>
      <c r="D735" s="2" t="s">
        <v>16</v>
      </c>
      <c r="F735" s="2" t="s">
        <v>72</v>
      </c>
    </row>
    <row r="737" spans="1:6" ht="21">
      <c r="A737" s="1" t="s">
        <v>474</v>
      </c>
    </row>
    <row r="738" spans="1:6" ht="15.75">
      <c r="C738" s="2" t="s">
        <v>449</v>
      </c>
      <c r="D738" s="2" t="s">
        <v>16</v>
      </c>
      <c r="F738" s="2" t="s">
        <v>475</v>
      </c>
    </row>
    <row r="740" spans="1:6" ht="16.5">
      <c r="A740" s="1" t="s">
        <v>476</v>
      </c>
    </row>
    <row r="741" spans="1:6" ht="15.75">
      <c r="C741" s="2" t="s">
        <v>477</v>
      </c>
      <c r="D741" s="2" t="s">
        <v>16</v>
      </c>
      <c r="F741" s="2" t="s">
        <v>87</v>
      </c>
    </row>
    <row r="743" spans="1:6" ht="16.5">
      <c r="A743" s="1" t="s">
        <v>478</v>
      </c>
    </row>
    <row r="744" spans="1:6" ht="15.75">
      <c r="C744" s="2" t="s">
        <v>479</v>
      </c>
      <c r="D744" s="2" t="s">
        <v>16</v>
      </c>
      <c r="F744" s="2" t="s">
        <v>95</v>
      </c>
    </row>
    <row r="745" spans="1:6" ht="15.75">
      <c r="C745" s="2" t="s">
        <v>480</v>
      </c>
      <c r="D745" s="2" t="s">
        <v>16</v>
      </c>
      <c r="F745" s="2" t="s">
        <v>341</v>
      </c>
    </row>
    <row r="747" spans="1:6" ht="16.5">
      <c r="A747" s="1" t="s">
        <v>54</v>
      </c>
    </row>
    <row r="748" spans="1:6" ht="15.75">
      <c r="C748" s="2" t="s">
        <v>481</v>
      </c>
      <c r="D748" s="2" t="s">
        <v>16</v>
      </c>
      <c r="F748" s="2" t="s">
        <v>229</v>
      </c>
    </row>
    <row r="749" spans="1:6" ht="15.75">
      <c r="C749" s="2" t="s">
        <v>410</v>
      </c>
      <c r="D749" s="2" t="s">
        <v>16</v>
      </c>
      <c r="F749" s="2" t="s">
        <v>294</v>
      </c>
    </row>
    <row r="751" spans="1:6" ht="16.5">
      <c r="A751" s="1" t="s">
        <v>266</v>
      </c>
    </row>
    <row r="752" spans="1:6" ht="15.75">
      <c r="C752" s="2" t="s">
        <v>410</v>
      </c>
      <c r="D752" s="2" t="s">
        <v>16</v>
      </c>
      <c r="F752" s="2" t="s">
        <v>294</v>
      </c>
    </row>
    <row r="754" spans="1:6" ht="16.5">
      <c r="A754" s="1" t="s">
        <v>482</v>
      </c>
    </row>
    <row r="755" spans="1:6" ht="15.75">
      <c r="C755" s="2" t="s">
        <v>410</v>
      </c>
      <c r="D755" s="2" t="s">
        <v>16</v>
      </c>
      <c r="F755" s="2" t="s">
        <v>483</v>
      </c>
    </row>
    <row r="756" spans="1:6" ht="16.5">
      <c r="A756" s="1"/>
    </row>
    <row r="757" spans="1:6" ht="16.5">
      <c r="A757" s="1" t="s">
        <v>484</v>
      </c>
    </row>
    <row r="758" spans="1:6" ht="15.75">
      <c r="C758" s="2" t="s">
        <v>485</v>
      </c>
      <c r="D758" s="2" t="s">
        <v>16</v>
      </c>
      <c r="F758" s="2" t="s">
        <v>332</v>
      </c>
    </row>
    <row r="759" spans="1:6" ht="15.75">
      <c r="C759" s="2" t="s">
        <v>486</v>
      </c>
      <c r="D759" t="s">
        <v>16</v>
      </c>
      <c r="F759" t="s">
        <v>332</v>
      </c>
    </row>
    <row r="760" spans="1:6" ht="16.5">
      <c r="A760" s="1"/>
    </row>
    <row r="761" spans="1:6" ht="16.5">
      <c r="A761" s="1" t="s">
        <v>487</v>
      </c>
    </row>
    <row r="762" spans="1:6" ht="15.75">
      <c r="C762" s="2" t="s">
        <v>488</v>
      </c>
      <c r="D762" s="2" t="s">
        <v>16</v>
      </c>
      <c r="F762" s="2" t="s">
        <v>327</v>
      </c>
    </row>
    <row r="763" spans="1:6" ht="15.75">
      <c r="C763" s="2" t="s">
        <v>489</v>
      </c>
      <c r="D763" t="s">
        <v>16</v>
      </c>
      <c r="F763" t="s">
        <v>490</v>
      </c>
    </row>
    <row r="764" spans="1:6" ht="15.75">
      <c r="C764" s="2" t="s">
        <v>489</v>
      </c>
      <c r="D764" s="2" t="s">
        <v>16</v>
      </c>
      <c r="F764" s="2" t="s">
        <v>490</v>
      </c>
    </row>
    <row r="766" spans="1:6" ht="16.5">
      <c r="A766" s="1" t="s">
        <v>325</v>
      </c>
    </row>
    <row r="767" spans="1:6" ht="15.75">
      <c r="C767" s="2" t="s">
        <v>491</v>
      </c>
      <c r="D767" s="2" t="s">
        <v>492</v>
      </c>
      <c r="F767" s="2" t="s">
        <v>346</v>
      </c>
    </row>
    <row r="768" spans="1:6" ht="15.75">
      <c r="C768" s="2" t="s">
        <v>493</v>
      </c>
      <c r="D768" s="2" t="s">
        <v>492</v>
      </c>
      <c r="F768" s="2" t="s">
        <v>344</v>
      </c>
    </row>
    <row r="769" spans="1:6" ht="15.75">
      <c r="C769" s="2" t="s">
        <v>494</v>
      </c>
      <c r="D769" s="2" t="s">
        <v>492</v>
      </c>
      <c r="F769" s="2" t="s">
        <v>346</v>
      </c>
    </row>
    <row r="771" spans="1:6" ht="16.5">
      <c r="A771" s="1" t="s">
        <v>495</v>
      </c>
    </row>
    <row r="772" spans="1:6" ht="15.75">
      <c r="C772" s="2" t="s">
        <v>486</v>
      </c>
      <c r="D772" s="2" t="s">
        <v>16</v>
      </c>
      <c r="F772" s="2" t="s">
        <v>182</v>
      </c>
    </row>
    <row r="774" spans="1:6" ht="16.5">
      <c r="A774" s="1" t="s">
        <v>478</v>
      </c>
    </row>
    <row r="775" spans="1:6" ht="15.75">
      <c r="C775" s="2" t="s">
        <v>496</v>
      </c>
      <c r="D775" s="2" t="s">
        <v>16</v>
      </c>
      <c r="F775" s="2" t="s">
        <v>100</v>
      </c>
    </row>
    <row r="777" spans="1:6" ht="16.5">
      <c r="A777" s="1" t="s">
        <v>497</v>
      </c>
    </row>
    <row r="778" spans="1:6" ht="15.75">
      <c r="C778" s="2" t="s">
        <v>498</v>
      </c>
      <c r="D778" s="2" t="s">
        <v>16</v>
      </c>
      <c r="F778" s="2" t="s">
        <v>182</v>
      </c>
    </row>
    <row r="779" spans="1:6" ht="15.75">
      <c r="C779" s="2" t="s">
        <v>498</v>
      </c>
      <c r="D779" s="2" t="s">
        <v>16</v>
      </c>
      <c r="F779" s="2" t="s">
        <v>182</v>
      </c>
    </row>
    <row r="781" spans="1:6" ht="16.5">
      <c r="A781" s="1" t="s">
        <v>499</v>
      </c>
    </row>
    <row r="782" spans="1:6" ht="15.75">
      <c r="C782" s="2" t="s">
        <v>500</v>
      </c>
      <c r="D782" s="2" t="s">
        <v>16</v>
      </c>
      <c r="F782" s="2" t="s">
        <v>182</v>
      </c>
    </row>
    <row r="783" spans="1:6" ht="15.75">
      <c r="C783" s="2" t="s">
        <v>501</v>
      </c>
      <c r="D783" s="2" t="s">
        <v>16</v>
      </c>
      <c r="F783" s="2" t="s">
        <v>87</v>
      </c>
    </row>
    <row r="785" spans="1:6" ht="16.5">
      <c r="A785" s="1" t="s">
        <v>502</v>
      </c>
    </row>
    <row r="786" spans="1:6" ht="15.75">
      <c r="C786" s="2" t="s">
        <v>503</v>
      </c>
      <c r="D786" s="2" t="s">
        <v>16</v>
      </c>
      <c r="F786" s="2" t="s">
        <v>217</v>
      </c>
    </row>
    <row r="787" spans="1:6" ht="15.75">
      <c r="C787" s="2" t="s">
        <v>504</v>
      </c>
      <c r="D787" s="2" t="s">
        <v>16</v>
      </c>
      <c r="F787" s="2" t="s">
        <v>217</v>
      </c>
    </row>
    <row r="789" spans="1:6" ht="16.5">
      <c r="A789" s="1" t="s">
        <v>505</v>
      </c>
    </row>
    <row r="790" spans="1:6" ht="15.75">
      <c r="C790" s="2" t="s">
        <v>506</v>
      </c>
      <c r="D790" s="2" t="s">
        <v>16</v>
      </c>
      <c r="F790" s="2" t="s">
        <v>507</v>
      </c>
    </row>
    <row r="792" spans="1:6" ht="16.5">
      <c r="A792" s="1" t="s">
        <v>508</v>
      </c>
    </row>
    <row r="793" spans="1:6" ht="15.75">
      <c r="C793" s="2" t="s">
        <v>509</v>
      </c>
      <c r="D793" s="2" t="s">
        <v>16</v>
      </c>
      <c r="F793" s="2" t="s">
        <v>510</v>
      </c>
    </row>
    <row r="795" spans="1:6" ht="16.5">
      <c r="A795" s="1" t="s">
        <v>511</v>
      </c>
    </row>
    <row r="796" spans="1:6" ht="15.75">
      <c r="C796" s="2" t="s">
        <v>512</v>
      </c>
      <c r="D796" s="2" t="s">
        <v>16</v>
      </c>
      <c r="F796" s="2" t="s">
        <v>513</v>
      </c>
    </row>
    <row r="797" spans="1:6" ht="15.75">
      <c r="C797" s="2" t="s">
        <v>514</v>
      </c>
      <c r="D797" s="2" t="s">
        <v>16</v>
      </c>
      <c r="F797" s="2" t="s">
        <v>332</v>
      </c>
    </row>
    <row r="798" spans="1:6" ht="16.5">
      <c r="A798" s="1" t="s">
        <v>515</v>
      </c>
    </row>
    <row r="799" spans="1:6" ht="15.75">
      <c r="C799" s="2" t="s">
        <v>324</v>
      </c>
      <c r="D799" s="2" t="s">
        <v>16</v>
      </c>
      <c r="F799" s="2" t="s">
        <v>182</v>
      </c>
    </row>
    <row r="800" spans="1:6" ht="15.75">
      <c r="C800" s="2" t="s">
        <v>516</v>
      </c>
      <c r="D800" s="2" t="s">
        <v>16</v>
      </c>
      <c r="F800" s="2" t="s">
        <v>386</v>
      </c>
    </row>
    <row r="801" spans="1:6" ht="15.75">
      <c r="C801" s="2" t="s">
        <v>406</v>
      </c>
      <c r="D801" s="2" t="s">
        <v>16</v>
      </c>
      <c r="F801" s="2" t="s">
        <v>386</v>
      </c>
    </row>
    <row r="803" spans="1:6" ht="16.5">
      <c r="A803" s="1" t="s">
        <v>517</v>
      </c>
    </row>
    <row r="804" spans="1:6" ht="15.75">
      <c r="C804" s="2" t="s">
        <v>449</v>
      </c>
      <c r="D804" s="2" t="s">
        <v>16</v>
      </c>
      <c r="F804" s="2" t="s">
        <v>518</v>
      </c>
    </row>
    <row r="805" spans="1:6" ht="15.75">
      <c r="C805" s="2" t="s">
        <v>267</v>
      </c>
      <c r="D805" s="2" t="s">
        <v>16</v>
      </c>
      <c r="F805" s="2" t="s">
        <v>386</v>
      </c>
    </row>
    <row r="807" spans="1:6" ht="16.5">
      <c r="A807" s="1" t="s">
        <v>519</v>
      </c>
    </row>
    <row r="808" spans="1:6" ht="15.75">
      <c r="C808" s="2" t="s">
        <v>359</v>
      </c>
      <c r="D808" s="2" t="s">
        <v>16</v>
      </c>
      <c r="F808" s="2" t="s">
        <v>490</v>
      </c>
    </row>
    <row r="810" spans="1:6" ht="16.5">
      <c r="A810" s="1" t="s">
        <v>1080</v>
      </c>
    </row>
    <row r="811" spans="1:6" ht="16.5">
      <c r="A811" s="1"/>
    </row>
    <row r="812" spans="1:6" ht="15.75">
      <c r="C812" s="2" t="s">
        <v>281</v>
      </c>
      <c r="D812" s="2" t="s">
        <v>16</v>
      </c>
      <c r="F812" s="2" t="s">
        <v>399</v>
      </c>
    </row>
    <row r="814" spans="1:6" ht="16.5">
      <c r="A814" s="1" t="s">
        <v>520</v>
      </c>
    </row>
    <row r="815" spans="1:6" ht="15.75">
      <c r="C815" s="2" t="s">
        <v>324</v>
      </c>
      <c r="D815" s="2" t="s">
        <v>16</v>
      </c>
      <c r="F815" s="2" t="s">
        <v>360</v>
      </c>
    </row>
    <row r="816" spans="1:6" ht="15.75">
      <c r="C816" s="2" t="s">
        <v>521</v>
      </c>
      <c r="D816" s="2" t="s">
        <v>16</v>
      </c>
      <c r="F816" s="2" t="s">
        <v>272</v>
      </c>
    </row>
    <row r="817" spans="1:6" ht="15.75">
      <c r="C817" s="2" t="s">
        <v>522</v>
      </c>
      <c r="D817" s="2" t="s">
        <v>16</v>
      </c>
      <c r="F817" s="2" t="s">
        <v>360</v>
      </c>
    </row>
    <row r="818" spans="1:6" ht="15.75">
      <c r="C818" s="2" t="s">
        <v>522</v>
      </c>
      <c r="D818" s="2" t="s">
        <v>16</v>
      </c>
      <c r="F818" s="2" t="s">
        <v>360</v>
      </c>
    </row>
    <row r="820" spans="1:6" ht="16.5">
      <c r="A820" s="1" t="s">
        <v>523</v>
      </c>
    </row>
    <row r="821" spans="1:6" ht="15.75">
      <c r="C821" s="2" t="s">
        <v>524</v>
      </c>
      <c r="D821" s="2" t="s">
        <v>16</v>
      </c>
      <c r="F821" s="2" t="s">
        <v>298</v>
      </c>
    </row>
    <row r="822" spans="1:6" ht="15.75">
      <c r="C822" s="2" t="s">
        <v>525</v>
      </c>
      <c r="D822" s="2" t="s">
        <v>16</v>
      </c>
      <c r="F822" s="2" t="s">
        <v>298</v>
      </c>
    </row>
    <row r="823" spans="1:6" ht="15.75">
      <c r="C823" s="2" t="s">
        <v>526</v>
      </c>
      <c r="D823" s="2" t="s">
        <v>16</v>
      </c>
      <c r="F823" s="2" t="s">
        <v>386</v>
      </c>
    </row>
    <row r="824" spans="1:6" ht="15.75">
      <c r="C824" s="2" t="s">
        <v>527</v>
      </c>
      <c r="D824" s="2" t="s">
        <v>16</v>
      </c>
      <c r="F824" s="2" t="s">
        <v>386</v>
      </c>
    </row>
    <row r="825" spans="1:6" ht="15.75">
      <c r="C825" s="2" t="s">
        <v>528</v>
      </c>
      <c r="D825" s="2" t="s">
        <v>16</v>
      </c>
      <c r="F825" s="2" t="s">
        <v>182</v>
      </c>
    </row>
    <row r="826" spans="1:6" ht="15.75">
      <c r="C826" s="2" t="s">
        <v>498</v>
      </c>
      <c r="D826" s="2" t="s">
        <v>16</v>
      </c>
      <c r="F826" s="2" t="s">
        <v>529</v>
      </c>
    </row>
    <row r="828" spans="1:6" ht="16.5">
      <c r="A828" s="1" t="s">
        <v>530</v>
      </c>
    </row>
    <row r="829" spans="1:6" ht="15.75">
      <c r="C829" s="2" t="s">
        <v>531</v>
      </c>
      <c r="D829" s="2" t="s">
        <v>16</v>
      </c>
      <c r="F829" s="2" t="s">
        <v>362</v>
      </c>
    </row>
    <row r="830" spans="1:6" ht="15.75">
      <c r="C830" s="2" t="s">
        <v>531</v>
      </c>
      <c r="D830" s="2" t="s">
        <v>16</v>
      </c>
      <c r="F830" s="2" t="s">
        <v>362</v>
      </c>
    </row>
    <row r="831" spans="1:6" ht="15.75">
      <c r="C831" s="2" t="s">
        <v>532</v>
      </c>
      <c r="D831" s="2" t="s">
        <v>16</v>
      </c>
      <c r="F831" s="2" t="s">
        <v>533</v>
      </c>
    </row>
    <row r="832" spans="1:6" ht="15.75">
      <c r="C832" s="2" t="s">
        <v>532</v>
      </c>
      <c r="D832" s="2" t="s">
        <v>16</v>
      </c>
      <c r="F832" s="2" t="s">
        <v>533</v>
      </c>
    </row>
    <row r="833" spans="1:6" ht="15.75">
      <c r="C833" s="2" t="s">
        <v>528</v>
      </c>
      <c r="D833" s="2" t="s">
        <v>16</v>
      </c>
      <c r="F833" s="2" t="s">
        <v>534</v>
      </c>
    </row>
    <row r="834" spans="1:6" ht="15.75">
      <c r="C834" s="2" t="s">
        <v>498</v>
      </c>
      <c r="D834" s="2" t="s">
        <v>16</v>
      </c>
      <c r="F834" s="2" t="s">
        <v>535</v>
      </c>
    </row>
    <row r="835" spans="1:6" ht="15.75">
      <c r="C835" s="2" t="s">
        <v>498</v>
      </c>
      <c r="D835" s="2" t="s">
        <v>16</v>
      </c>
      <c r="F835" s="2" t="s">
        <v>535</v>
      </c>
    </row>
    <row r="836" spans="1:6" ht="15.75">
      <c r="C836" s="2" t="s">
        <v>536</v>
      </c>
      <c r="D836" s="2" t="s">
        <v>16</v>
      </c>
      <c r="F836" s="2" t="s">
        <v>533</v>
      </c>
    </row>
    <row r="837" spans="1:6" ht="15.75">
      <c r="C837" s="2" t="s">
        <v>536</v>
      </c>
      <c r="D837" s="2" t="s">
        <v>16</v>
      </c>
      <c r="F837" s="2" t="s">
        <v>533</v>
      </c>
    </row>
    <row r="839" spans="1:6" ht="16.5">
      <c r="A839" s="1" t="s">
        <v>537</v>
      </c>
    </row>
    <row r="840" spans="1:6" ht="15.75">
      <c r="C840" s="2" t="s">
        <v>538</v>
      </c>
      <c r="D840" s="2" t="s">
        <v>16</v>
      </c>
      <c r="F840" s="2" t="s">
        <v>533</v>
      </c>
    </row>
    <row r="841" spans="1:6" ht="15.75">
      <c r="C841" s="2" t="s">
        <v>539</v>
      </c>
      <c r="D841" s="2" t="s">
        <v>16</v>
      </c>
      <c r="F841" s="2" t="s">
        <v>533</v>
      </c>
    </row>
    <row r="842" spans="1:6" ht="15.75">
      <c r="C842" s="2" t="s">
        <v>539</v>
      </c>
      <c r="D842" s="2" t="s">
        <v>16</v>
      </c>
      <c r="F842" s="2" t="s">
        <v>533</v>
      </c>
    </row>
    <row r="843" spans="1:6" ht="15.75">
      <c r="C843" s="2" t="s">
        <v>540</v>
      </c>
      <c r="D843" s="2" t="s">
        <v>16</v>
      </c>
      <c r="F843" s="2" t="s">
        <v>217</v>
      </c>
    </row>
    <row r="844" spans="1:6" ht="15.75">
      <c r="C844" s="2" t="s">
        <v>541</v>
      </c>
      <c r="D844" s="2" t="s">
        <v>16</v>
      </c>
      <c r="F844" s="2" t="s">
        <v>542</v>
      </c>
    </row>
    <row r="845" spans="1:6" ht="15.75">
      <c r="C845" s="2" t="s">
        <v>528</v>
      </c>
      <c r="D845" s="2" t="s">
        <v>16</v>
      </c>
      <c r="F845" s="2" t="s">
        <v>535</v>
      </c>
    </row>
    <row r="847" spans="1:6" ht="16.5">
      <c r="A847" s="1" t="s">
        <v>543</v>
      </c>
    </row>
    <row r="848" spans="1:6" ht="15.75">
      <c r="C848" s="2" t="s">
        <v>544</v>
      </c>
      <c r="D848" s="2" t="s">
        <v>16</v>
      </c>
      <c r="F848" s="2" t="s">
        <v>545</v>
      </c>
    </row>
    <row r="849" spans="1:6" ht="15.75">
      <c r="C849" s="2" t="s">
        <v>546</v>
      </c>
      <c r="D849" s="2" t="s">
        <v>16</v>
      </c>
      <c r="F849" s="2" t="s">
        <v>547</v>
      </c>
    </row>
    <row r="851" spans="1:6" ht="16.5">
      <c r="A851" s="1" t="s">
        <v>548</v>
      </c>
    </row>
    <row r="852" spans="1:6" ht="15.75">
      <c r="C852" s="2" t="s">
        <v>324</v>
      </c>
      <c r="D852" s="2" t="s">
        <v>16</v>
      </c>
      <c r="F852" s="2" t="s">
        <v>85</v>
      </c>
    </row>
    <row r="853" spans="1:6" ht="15.75">
      <c r="C853" s="2" t="s">
        <v>549</v>
      </c>
      <c r="D853" s="2" t="s">
        <v>16</v>
      </c>
      <c r="F853" s="2" t="s">
        <v>550</v>
      </c>
    </row>
    <row r="854" spans="1:6" ht="15.75">
      <c r="C854" s="2" t="s">
        <v>60</v>
      </c>
      <c r="D854" s="2" t="s">
        <v>16</v>
      </c>
      <c r="F854" s="2" t="s">
        <v>547</v>
      </c>
    </row>
    <row r="855" spans="1:6" ht="15.75">
      <c r="C855" s="2" t="s">
        <v>551</v>
      </c>
      <c r="D855" s="2" t="s">
        <v>16</v>
      </c>
      <c r="F855" s="2" t="s">
        <v>552</v>
      </c>
    </row>
    <row r="857" spans="1:6" ht="16.5">
      <c r="A857" s="1" t="s">
        <v>482</v>
      </c>
    </row>
    <row r="858" spans="1:6" ht="15.75">
      <c r="C858" s="2" t="s">
        <v>553</v>
      </c>
      <c r="D858" s="2" t="s">
        <v>16</v>
      </c>
      <c r="F858" s="2" t="s">
        <v>490</v>
      </c>
    </row>
    <row r="860" spans="1:6" ht="16.5">
      <c r="A860" s="1" t="s">
        <v>554</v>
      </c>
    </row>
    <row r="861" spans="1:6" ht="15.75">
      <c r="C861" s="2" t="s">
        <v>555</v>
      </c>
      <c r="D861" s="2" t="s">
        <v>16</v>
      </c>
      <c r="F861" s="2" t="s">
        <v>556</v>
      </c>
    </row>
    <row r="863" spans="1:6" ht="16.5">
      <c r="A863" s="1" t="s">
        <v>1081</v>
      </c>
    </row>
    <row r="864" spans="1:6" ht="16.5">
      <c r="A864" s="1"/>
    </row>
    <row r="865" spans="1:6" ht="15.75">
      <c r="C865" s="2" t="s">
        <v>557</v>
      </c>
      <c r="D865" s="2" t="s">
        <v>16</v>
      </c>
      <c r="F865" s="2" t="s">
        <v>182</v>
      </c>
    </row>
    <row r="866" spans="1:6" ht="15.75">
      <c r="C866" s="2" t="s">
        <v>558</v>
      </c>
      <c r="D866" s="2" t="s">
        <v>16</v>
      </c>
      <c r="F866" s="2" t="s">
        <v>559</v>
      </c>
    </row>
    <row r="867" spans="1:6" ht="15.75">
      <c r="C867" s="2" t="s">
        <v>558</v>
      </c>
      <c r="D867" s="2" t="s">
        <v>16</v>
      </c>
      <c r="F867" s="2" t="s">
        <v>559</v>
      </c>
    </row>
    <row r="868" spans="1:6" ht="15.75">
      <c r="C868" s="2" t="s">
        <v>558</v>
      </c>
      <c r="D868" s="2" t="s">
        <v>16</v>
      </c>
      <c r="F868" s="2" t="s">
        <v>559</v>
      </c>
    </row>
    <row r="869" spans="1:6" ht="15.75">
      <c r="C869" s="2" t="s">
        <v>558</v>
      </c>
      <c r="D869" s="2" t="s">
        <v>16</v>
      </c>
      <c r="F869" s="2" t="s">
        <v>559</v>
      </c>
    </row>
    <row r="870" spans="1:6" ht="15.75">
      <c r="C870" s="2" t="s">
        <v>558</v>
      </c>
      <c r="D870" s="2" t="s">
        <v>16</v>
      </c>
      <c r="F870" s="2" t="s">
        <v>559</v>
      </c>
    </row>
    <row r="871" spans="1:6" ht="15.75">
      <c r="C871" s="2" t="s">
        <v>560</v>
      </c>
      <c r="D871" s="2" t="s">
        <v>16</v>
      </c>
      <c r="F871" s="2" t="s">
        <v>559</v>
      </c>
    </row>
    <row r="872" spans="1:6" ht="15.75">
      <c r="C872" s="2" t="s">
        <v>560</v>
      </c>
      <c r="D872" s="2" t="s">
        <v>16</v>
      </c>
      <c r="F872" s="2" t="s">
        <v>559</v>
      </c>
    </row>
    <row r="873" spans="1:6" ht="15.75">
      <c r="C873" s="2" t="s">
        <v>560</v>
      </c>
      <c r="D873" s="2" t="s">
        <v>16</v>
      </c>
      <c r="F873" s="2" t="s">
        <v>559</v>
      </c>
    </row>
    <row r="875" spans="1:6" ht="21">
      <c r="A875" s="1" t="s">
        <v>561</v>
      </c>
    </row>
    <row r="876" spans="1:6" ht="15.75">
      <c r="C876" s="2" t="s">
        <v>219</v>
      </c>
      <c r="D876" s="2" t="s">
        <v>16</v>
      </c>
      <c r="F876" s="2" t="s">
        <v>334</v>
      </c>
    </row>
    <row r="877" spans="1:6" ht="15.75">
      <c r="C877" s="2" t="s">
        <v>562</v>
      </c>
      <c r="D877" s="2" t="s">
        <v>16</v>
      </c>
      <c r="F877" s="2" t="s">
        <v>291</v>
      </c>
    </row>
    <row r="878" spans="1:6" ht="15.75">
      <c r="C878" s="2" t="s">
        <v>55</v>
      </c>
      <c r="D878" s="2" t="s">
        <v>16</v>
      </c>
      <c r="F878" s="2" t="s">
        <v>95</v>
      </c>
    </row>
    <row r="880" spans="1:6" ht="16.5">
      <c r="A880" s="1" t="s">
        <v>563</v>
      </c>
    </row>
    <row r="881" spans="1:6" ht="15.75">
      <c r="C881" s="2" t="s">
        <v>528</v>
      </c>
      <c r="D881" s="2" t="s">
        <v>16</v>
      </c>
      <c r="F881" s="2" t="s">
        <v>360</v>
      </c>
    </row>
    <row r="883" spans="1:6" ht="16.5">
      <c r="A883" s="1" t="s">
        <v>564</v>
      </c>
    </row>
    <row r="884" spans="1:6" ht="15.75">
      <c r="C884" s="2" t="s">
        <v>565</v>
      </c>
      <c r="D884" s="2" t="s">
        <v>16</v>
      </c>
      <c r="F884" s="2" t="s">
        <v>566</v>
      </c>
    </row>
    <row r="886" spans="1:6" ht="16.5">
      <c r="A886" s="1" t="s">
        <v>567</v>
      </c>
    </row>
    <row r="887" spans="1:6" ht="15.75">
      <c r="C887" s="2" t="s">
        <v>568</v>
      </c>
      <c r="D887" s="2" t="s">
        <v>16</v>
      </c>
      <c r="F887" s="2" t="s">
        <v>566</v>
      </c>
    </row>
    <row r="889" spans="1:6" ht="16.5">
      <c r="A889" s="1" t="s">
        <v>569</v>
      </c>
    </row>
    <row r="890" spans="1:6" ht="15.75">
      <c r="C890" s="2" t="s">
        <v>105</v>
      </c>
      <c r="D890" s="2" t="s">
        <v>16</v>
      </c>
      <c r="F890" s="2" t="s">
        <v>570</v>
      </c>
    </row>
    <row r="891" spans="1:6" ht="15.75">
      <c r="C891" s="2" t="s">
        <v>105</v>
      </c>
      <c r="D891" s="2" t="s">
        <v>16</v>
      </c>
      <c r="F891" s="2" t="s">
        <v>570</v>
      </c>
    </row>
    <row r="892" spans="1:6" ht="15.75">
      <c r="C892" s="2" t="s">
        <v>105</v>
      </c>
      <c r="D892" s="2" t="s">
        <v>16</v>
      </c>
      <c r="F892" s="2" t="s">
        <v>570</v>
      </c>
    </row>
    <row r="894" spans="1:6" ht="16.5">
      <c r="A894" s="1" t="s">
        <v>571</v>
      </c>
    </row>
    <row r="895" spans="1:6" ht="15.75">
      <c r="C895" s="2" t="s">
        <v>485</v>
      </c>
      <c r="D895" s="2" t="s">
        <v>16</v>
      </c>
      <c r="F895" s="2" t="s">
        <v>90</v>
      </c>
    </row>
    <row r="896" spans="1:6" ht="15.75">
      <c r="C896" s="2" t="s">
        <v>486</v>
      </c>
      <c r="D896" s="2" t="s">
        <v>16</v>
      </c>
      <c r="F896" s="2" t="s">
        <v>90</v>
      </c>
    </row>
    <row r="898" spans="1:6" ht="16.5">
      <c r="A898" s="1" t="s">
        <v>572</v>
      </c>
    </row>
    <row r="899" spans="1:6" ht="15.75">
      <c r="C899" s="2" t="s">
        <v>522</v>
      </c>
      <c r="D899" s="2" t="s">
        <v>16</v>
      </c>
      <c r="F899" s="2" t="s">
        <v>318</v>
      </c>
    </row>
    <row r="901" spans="1:6" ht="16.5">
      <c r="A901" s="1" t="s">
        <v>573</v>
      </c>
    </row>
    <row r="902" spans="1:6" ht="15.75">
      <c r="C902" s="2" t="s">
        <v>574</v>
      </c>
      <c r="D902" s="2" t="s">
        <v>16</v>
      </c>
      <c r="F902" s="2" t="s">
        <v>61</v>
      </c>
    </row>
    <row r="904" spans="1:6" ht="16.5">
      <c r="A904" s="1" t="s">
        <v>1082</v>
      </c>
    </row>
    <row r="905" spans="1:6" ht="16.5">
      <c r="A905" s="1"/>
    </row>
    <row r="906" spans="1:6" ht="15.75">
      <c r="C906" s="2" t="s">
        <v>575</v>
      </c>
      <c r="D906" s="2" t="s">
        <v>16</v>
      </c>
      <c r="F906" s="2" t="s">
        <v>399</v>
      </c>
    </row>
    <row r="908" spans="1:6" ht="16.5">
      <c r="A908" s="1" t="s">
        <v>576</v>
      </c>
    </row>
    <row r="909" spans="1:6" ht="15.75">
      <c r="C909" s="2" t="s">
        <v>577</v>
      </c>
      <c r="D909" s="2" t="s">
        <v>16</v>
      </c>
      <c r="F909" s="2" t="s">
        <v>399</v>
      </c>
    </row>
    <row r="910" spans="1:6" ht="15.75">
      <c r="C910" s="2" t="s">
        <v>577</v>
      </c>
      <c r="D910" s="2" t="s">
        <v>16</v>
      </c>
      <c r="F910" s="2" t="s">
        <v>399</v>
      </c>
    </row>
    <row r="912" spans="1:6" ht="16.5">
      <c r="A912" s="1" t="s">
        <v>578</v>
      </c>
    </row>
    <row r="913" spans="1:6" ht="15.75">
      <c r="C913" s="2" t="s">
        <v>522</v>
      </c>
      <c r="D913" s="2" t="s">
        <v>16</v>
      </c>
      <c r="F913" s="2" t="s">
        <v>570</v>
      </c>
    </row>
    <row r="914" spans="1:6" ht="15.75">
      <c r="C914" s="2" t="s">
        <v>522</v>
      </c>
      <c r="D914" s="2" t="s">
        <v>16</v>
      </c>
      <c r="F914" s="2" t="s">
        <v>570</v>
      </c>
    </row>
    <row r="915" spans="1:6" ht="15.75">
      <c r="C915" s="2" t="s">
        <v>522</v>
      </c>
      <c r="D915" s="2" t="s">
        <v>16</v>
      </c>
      <c r="F915" s="2" t="s">
        <v>570</v>
      </c>
    </row>
    <row r="917" spans="1:6" ht="16.5">
      <c r="A917" s="1" t="s">
        <v>579</v>
      </c>
    </row>
    <row r="918" spans="1:6" ht="15.75">
      <c r="C918" s="2" t="s">
        <v>580</v>
      </c>
      <c r="D918" s="2" t="s">
        <v>16</v>
      </c>
      <c r="F918" s="2" t="s">
        <v>74</v>
      </c>
    </row>
    <row r="919" spans="1:6" ht="15.75">
      <c r="C919" s="2" t="s">
        <v>412</v>
      </c>
      <c r="D919" s="2" t="s">
        <v>16</v>
      </c>
      <c r="F919" s="2" t="s">
        <v>581</v>
      </c>
    </row>
    <row r="920" spans="1:6" ht="15.75">
      <c r="C920" s="2" t="s">
        <v>582</v>
      </c>
      <c r="D920" s="2" t="s">
        <v>16</v>
      </c>
      <c r="F920" s="2" t="s">
        <v>280</v>
      </c>
    </row>
    <row r="922" spans="1:6" ht="16.5">
      <c r="A922" s="1" t="s">
        <v>1083</v>
      </c>
    </row>
    <row r="923" spans="1:6" ht="16.5">
      <c r="A923" s="1"/>
    </row>
    <row r="924" spans="1:6" ht="15.75">
      <c r="C924" s="2" t="s">
        <v>582</v>
      </c>
      <c r="D924" s="2" t="s">
        <v>16</v>
      </c>
      <c r="F924" s="2" t="s">
        <v>294</v>
      </c>
    </row>
    <row r="925" spans="1:6" ht="15.75">
      <c r="C925" s="2" t="s">
        <v>582</v>
      </c>
      <c r="D925" s="2" t="s">
        <v>16</v>
      </c>
      <c r="F925" s="2" t="s">
        <v>294</v>
      </c>
    </row>
    <row r="927" spans="1:6" ht="16.5">
      <c r="A927" s="1" t="s">
        <v>583</v>
      </c>
    </row>
    <row r="928" spans="1:6" ht="15.75">
      <c r="C928" s="2" t="s">
        <v>412</v>
      </c>
      <c r="D928" s="2" t="s">
        <v>16</v>
      </c>
      <c r="F928" s="2" t="s">
        <v>584</v>
      </c>
    </row>
    <row r="929" spans="1:6" ht="15.75">
      <c r="C929" s="2" t="s">
        <v>43</v>
      </c>
      <c r="D929" s="2" t="s">
        <v>16</v>
      </c>
      <c r="F929" s="2" t="s">
        <v>584</v>
      </c>
    </row>
    <row r="931" spans="1:6" ht="21">
      <c r="A931" s="1" t="s">
        <v>0</v>
      </c>
    </row>
    <row r="932" spans="1:6" ht="15.75">
      <c r="C932" s="2" t="s">
        <v>9</v>
      </c>
      <c r="D932" s="2" t="s">
        <v>2</v>
      </c>
      <c r="F932" s="2" t="s">
        <v>585</v>
      </c>
    </row>
    <row r="934" spans="1:6" ht="21">
      <c r="A934" s="1" t="s">
        <v>586</v>
      </c>
    </row>
    <row r="935" spans="1:6" ht="15.75">
      <c r="C935" s="2" t="s">
        <v>9</v>
      </c>
      <c r="D935" s="2" t="s">
        <v>2</v>
      </c>
      <c r="F935" s="2" t="s">
        <v>587</v>
      </c>
    </row>
    <row r="937" spans="1:6" ht="21">
      <c r="A937" s="1" t="s">
        <v>223</v>
      </c>
    </row>
    <row r="938" spans="1:6" ht="15.75">
      <c r="C938" s="2" t="s">
        <v>43</v>
      </c>
      <c r="D938" s="2" t="s">
        <v>16</v>
      </c>
      <c r="F938" s="2" t="s">
        <v>56</v>
      </c>
    </row>
    <row r="940" spans="1:6" ht="21">
      <c r="A940" s="1" t="s">
        <v>438</v>
      </c>
    </row>
    <row r="941" spans="1:6" ht="15.75">
      <c r="C941" s="2" t="s">
        <v>33</v>
      </c>
      <c r="D941" s="2" t="s">
        <v>16</v>
      </c>
      <c r="F941" s="2" t="s">
        <v>550</v>
      </c>
    </row>
    <row r="942" spans="1:6" ht="15.75">
      <c r="C942" s="2" t="s">
        <v>33</v>
      </c>
      <c r="D942" s="2" t="s">
        <v>16</v>
      </c>
      <c r="F942" s="2" t="s">
        <v>550</v>
      </c>
    </row>
    <row r="944" spans="1:6" ht="21">
      <c r="A944" s="1" t="s">
        <v>588</v>
      </c>
    </row>
    <row r="945" spans="1:6" ht="15.75">
      <c r="C945" s="2" t="s">
        <v>589</v>
      </c>
      <c r="D945" s="2" t="s">
        <v>16</v>
      </c>
      <c r="F945" s="2" t="s">
        <v>399</v>
      </c>
    </row>
    <row r="947" spans="1:6" ht="21">
      <c r="A947" s="1" t="s">
        <v>11</v>
      </c>
    </row>
    <row r="948" spans="1:6" ht="15.75">
      <c r="C948" s="2" t="s">
        <v>590</v>
      </c>
      <c r="D948" s="2" t="s">
        <v>16</v>
      </c>
      <c r="F948" s="2" t="s">
        <v>591</v>
      </c>
    </row>
    <row r="950" spans="1:6" ht="21">
      <c r="A950" s="1" t="s">
        <v>592</v>
      </c>
    </row>
    <row r="951" spans="1:6" ht="15.75">
      <c r="C951" s="2" t="s">
        <v>12</v>
      </c>
      <c r="D951" s="2" t="s">
        <v>2</v>
      </c>
      <c r="F951" s="2" t="s">
        <v>291</v>
      </c>
    </row>
    <row r="953" spans="1:6" ht="21">
      <c r="A953" s="1" t="s">
        <v>260</v>
      </c>
    </row>
    <row r="954" spans="1:6" ht="15.75">
      <c r="C954" s="2" t="s">
        <v>593</v>
      </c>
      <c r="D954" s="2" t="s">
        <v>2</v>
      </c>
      <c r="F954" s="2" t="s">
        <v>594</v>
      </c>
    </row>
    <row r="955" spans="1:6" ht="15.75">
      <c r="C955" s="2" t="s">
        <v>593</v>
      </c>
      <c r="D955" s="2" t="s">
        <v>2</v>
      </c>
      <c r="F955" s="2" t="s">
        <v>594</v>
      </c>
    </row>
    <row r="957" spans="1:6" ht="21">
      <c r="A957" s="1" t="s">
        <v>19</v>
      </c>
    </row>
    <row r="958" spans="1:6" ht="15.75">
      <c r="C958" s="2" t="s">
        <v>43</v>
      </c>
      <c r="D958" s="2" t="s">
        <v>16</v>
      </c>
      <c r="F958" s="2" t="s">
        <v>256</v>
      </c>
    </row>
    <row r="960" spans="1:6" ht="16.5">
      <c r="A960" s="1" t="s">
        <v>595</v>
      </c>
    </row>
    <row r="961" spans="1:6" ht="15.75">
      <c r="C961" s="2" t="s">
        <v>9</v>
      </c>
      <c r="D961" s="2" t="s">
        <v>2</v>
      </c>
      <c r="F961" s="2" t="s">
        <v>556</v>
      </c>
    </row>
    <row r="962" spans="1:6" ht="15.75">
      <c r="C962" s="2" t="s">
        <v>9</v>
      </c>
      <c r="D962" s="2" t="s">
        <v>2</v>
      </c>
      <c r="F962" s="2" t="s">
        <v>556</v>
      </c>
    </row>
    <row r="964" spans="1:6" ht="16.5">
      <c r="A964" s="1" t="s">
        <v>596</v>
      </c>
    </row>
    <row r="965" spans="1:6" ht="15.75">
      <c r="C965" s="2" t="s">
        <v>597</v>
      </c>
      <c r="D965" s="2" t="s">
        <v>16</v>
      </c>
      <c r="F965" s="2" t="s">
        <v>268</v>
      </c>
    </row>
    <row r="967" spans="1:6" ht="16.5">
      <c r="A967" s="1" t="s">
        <v>236</v>
      </c>
    </row>
    <row r="968" spans="1:6" ht="15.75">
      <c r="C968" s="2" t="s">
        <v>12</v>
      </c>
      <c r="D968" s="2" t="s">
        <v>2</v>
      </c>
      <c r="F968" s="2" t="s">
        <v>458</v>
      </c>
    </row>
    <row r="969" spans="1:6" ht="15.75">
      <c r="C969" s="2" t="s">
        <v>593</v>
      </c>
      <c r="D969" s="2" t="s">
        <v>2</v>
      </c>
      <c r="F969" s="2" t="s">
        <v>598</v>
      </c>
    </row>
    <row r="971" spans="1:6" ht="21">
      <c r="A971" s="1" t="s">
        <v>599</v>
      </c>
    </row>
    <row r="972" spans="1:6" ht="15.75">
      <c r="C972" s="2" t="s">
        <v>590</v>
      </c>
      <c r="D972" s="2" t="s">
        <v>16</v>
      </c>
      <c r="F972" s="2" t="s">
        <v>158</v>
      </c>
    </row>
    <row r="974" spans="1:6" ht="21">
      <c r="A974" s="1" t="s">
        <v>600</v>
      </c>
    </row>
    <row r="975" spans="1:6" ht="15.75">
      <c r="C975" s="2" t="s">
        <v>12</v>
      </c>
      <c r="D975" s="2" t="s">
        <v>2</v>
      </c>
      <c r="F975" s="2" t="s">
        <v>507</v>
      </c>
    </row>
    <row r="976" spans="1:6" ht="15.75">
      <c r="C976" s="2" t="s">
        <v>601</v>
      </c>
      <c r="D976" s="2" t="s">
        <v>16</v>
      </c>
      <c r="F976" s="2" t="s">
        <v>302</v>
      </c>
    </row>
    <row r="978" spans="1:6" ht="16.5">
      <c r="A978" s="1" t="s">
        <v>602</v>
      </c>
    </row>
    <row r="979" spans="1:6" ht="16.5">
      <c r="A979" s="1" t="s">
        <v>603</v>
      </c>
    </row>
    <row r="980" spans="1:6" ht="15.75">
      <c r="C980" s="2" t="s">
        <v>604</v>
      </c>
      <c r="D980" s="2" t="s">
        <v>16</v>
      </c>
      <c r="F980" s="2" t="s">
        <v>327</v>
      </c>
    </row>
    <row r="981" spans="1:6" ht="15.75">
      <c r="C981" s="2" t="s">
        <v>604</v>
      </c>
      <c r="D981" s="2" t="s">
        <v>16</v>
      </c>
      <c r="F981" s="2" t="s">
        <v>327</v>
      </c>
    </row>
    <row r="982" spans="1:6" ht="15.75">
      <c r="C982" s="2" t="s">
        <v>605</v>
      </c>
      <c r="D982" s="2" t="s">
        <v>16</v>
      </c>
      <c r="F982" s="2" t="s">
        <v>329</v>
      </c>
    </row>
    <row r="984" spans="1:6" ht="16.5">
      <c r="A984" s="1" t="s">
        <v>606</v>
      </c>
    </row>
    <row r="985" spans="1:6" ht="15.75">
      <c r="C985" s="2" t="s">
        <v>267</v>
      </c>
      <c r="D985" s="2" t="s">
        <v>16</v>
      </c>
      <c r="F985" s="2" t="s">
        <v>72</v>
      </c>
    </row>
    <row r="986" spans="1:6" ht="15.75">
      <c r="C986" s="2" t="s">
        <v>514</v>
      </c>
      <c r="D986" s="2" t="s">
        <v>16</v>
      </c>
      <c r="F986" s="2" t="s">
        <v>85</v>
      </c>
    </row>
    <row r="988" spans="1:6" ht="21">
      <c r="A988" s="1" t="s">
        <v>607</v>
      </c>
    </row>
    <row r="989" spans="1:6" ht="15.75">
      <c r="C989" s="2" t="s">
        <v>267</v>
      </c>
      <c r="D989" s="2" t="s">
        <v>16</v>
      </c>
      <c r="F989" s="2" t="s">
        <v>268</v>
      </c>
    </row>
    <row r="991" spans="1:6" ht="21">
      <c r="A991" s="1" t="s">
        <v>608</v>
      </c>
    </row>
    <row r="992" spans="1:6" ht="15.75">
      <c r="C992" s="2" t="s">
        <v>414</v>
      </c>
      <c r="D992" s="2" t="s">
        <v>16</v>
      </c>
      <c r="F992" s="2" t="s">
        <v>302</v>
      </c>
    </row>
    <row r="993" spans="1:6" ht="15.75">
      <c r="C993" s="2" t="s">
        <v>609</v>
      </c>
      <c r="D993" s="2" t="s">
        <v>16</v>
      </c>
      <c r="F993" s="2" t="s">
        <v>610</v>
      </c>
    </row>
    <row r="995" spans="1:6" ht="21">
      <c r="A995" s="1" t="s">
        <v>611</v>
      </c>
    </row>
    <row r="996" spans="1:6" ht="15.75">
      <c r="C996" s="2" t="s">
        <v>612</v>
      </c>
      <c r="D996" s="2" t="s">
        <v>2</v>
      </c>
      <c r="F996" s="2" t="s">
        <v>217</v>
      </c>
    </row>
    <row r="998" spans="1:6" ht="21">
      <c r="A998" s="1" t="s">
        <v>613</v>
      </c>
    </row>
    <row r="999" spans="1:6" ht="15.75">
      <c r="C999" s="2" t="s">
        <v>614</v>
      </c>
      <c r="D999" s="2" t="s">
        <v>16</v>
      </c>
      <c r="F999" s="2" t="s">
        <v>304</v>
      </c>
    </row>
    <row r="1000" spans="1:6" ht="15.75">
      <c r="C1000" s="2" t="s">
        <v>615</v>
      </c>
      <c r="D1000" s="2" t="s">
        <v>16</v>
      </c>
      <c r="F1000" s="2" t="s">
        <v>467</v>
      </c>
    </row>
    <row r="1001" spans="1:6" ht="15.75">
      <c r="C1001" s="2" t="s">
        <v>616</v>
      </c>
      <c r="D1001" s="2" t="s">
        <v>16</v>
      </c>
      <c r="F1001" s="2" t="s">
        <v>617</v>
      </c>
    </row>
    <row r="1002" spans="1:6" ht="15.75">
      <c r="C1002" s="2" t="s">
        <v>618</v>
      </c>
      <c r="D1002" s="2" t="s">
        <v>16</v>
      </c>
      <c r="F1002" s="2" t="s">
        <v>47</v>
      </c>
    </row>
    <row r="1004" spans="1:6" ht="16.5">
      <c r="A1004" s="1" t="s">
        <v>1084</v>
      </c>
    </row>
    <row r="1005" spans="1:6" ht="16.5">
      <c r="A1005" s="1"/>
    </row>
    <row r="1006" spans="1:6" ht="15.75">
      <c r="C1006" s="2" t="s">
        <v>619</v>
      </c>
      <c r="D1006" s="2" t="s">
        <v>16</v>
      </c>
      <c r="F1006" s="2" t="s">
        <v>620</v>
      </c>
    </row>
    <row r="1007" spans="1:6" ht="15.75">
      <c r="C1007" s="2" t="s">
        <v>621</v>
      </c>
      <c r="D1007" s="2" t="s">
        <v>16</v>
      </c>
      <c r="F1007" s="2" t="s">
        <v>114</v>
      </c>
    </row>
    <row r="1008" spans="1:6" ht="15.75">
      <c r="C1008" s="2" t="s">
        <v>622</v>
      </c>
      <c r="D1008" s="2" t="s">
        <v>16</v>
      </c>
      <c r="F1008" s="2" t="s">
        <v>182</v>
      </c>
    </row>
    <row r="1010" spans="1:6" ht="21">
      <c r="A1010" s="1" t="s">
        <v>32</v>
      </c>
    </row>
    <row r="1011" spans="1:6" ht="15.75">
      <c r="C1011" s="2" t="s">
        <v>623</v>
      </c>
      <c r="D1011" s="2" t="s">
        <v>16</v>
      </c>
      <c r="F1011" s="2" t="s">
        <v>624</v>
      </c>
    </row>
    <row r="1013" spans="1:6" ht="21">
      <c r="A1013" s="1" t="s">
        <v>474</v>
      </c>
    </row>
    <row r="1014" spans="1:6" ht="15.75">
      <c r="C1014" s="2" t="s">
        <v>625</v>
      </c>
      <c r="D1014" s="2" t="s">
        <v>16</v>
      </c>
      <c r="F1014" s="2" t="s">
        <v>45</v>
      </c>
    </row>
    <row r="1016" spans="1:6" ht="15.75">
      <c r="A1016" s="2"/>
    </row>
    <row r="1017" spans="1:6" ht="16.5">
      <c r="A1017" s="1" t="s">
        <v>50</v>
      </c>
    </row>
    <row r="1018" spans="1:6" ht="21">
      <c r="A1018" s="1" t="s">
        <v>474</v>
      </c>
    </row>
    <row r="1019" spans="1:6" ht="21">
      <c r="A1019" s="1" t="s">
        <v>7</v>
      </c>
    </row>
    <row r="1020" spans="1:6" ht="21">
      <c r="A1020" s="1" t="s">
        <v>11</v>
      </c>
    </row>
    <row r="1021" spans="1:6" ht="21">
      <c r="A1021" s="1" t="s">
        <v>14</v>
      </c>
    </row>
    <row r="1022" spans="1:6" ht="21">
      <c r="A1022" s="1" t="s">
        <v>212</v>
      </c>
    </row>
    <row r="1023" spans="1:6" ht="21">
      <c r="A1023" s="1" t="s">
        <v>599</v>
      </c>
    </row>
    <row r="1024" spans="1:6" ht="16.5">
      <c r="A1024" s="1" t="s">
        <v>236</v>
      </c>
    </row>
    <row r="1025" spans="1:6" ht="21">
      <c r="A1025" s="1" t="s">
        <v>613</v>
      </c>
    </row>
    <row r="1026" spans="1:6" ht="15.75">
      <c r="C1026" s="2" t="s">
        <v>1085</v>
      </c>
      <c r="D1026" s="2" t="s">
        <v>16</v>
      </c>
      <c r="F1026" s="2" t="s">
        <v>626</v>
      </c>
    </row>
    <row r="1028" spans="1:6" ht="16.5">
      <c r="A1028" s="1" t="s">
        <v>1086</v>
      </c>
    </row>
    <row r="1029" spans="1:6" ht="16.5">
      <c r="A1029" s="1"/>
    </row>
    <row r="1030" spans="1:6" ht="15.75">
      <c r="C1030" s="2" t="s">
        <v>627</v>
      </c>
      <c r="D1030" s="2" t="s">
        <v>16</v>
      </c>
      <c r="F1030" s="2" t="s">
        <v>143</v>
      </c>
    </row>
    <row r="1031" spans="1:6" ht="15.75">
      <c r="C1031" s="2" t="s">
        <v>628</v>
      </c>
      <c r="D1031" s="2" t="s">
        <v>16</v>
      </c>
      <c r="F1031" s="2" t="s">
        <v>127</v>
      </c>
    </row>
    <row r="1032" spans="1:6" ht="15.75">
      <c r="C1032" s="2" t="s">
        <v>629</v>
      </c>
      <c r="D1032" s="2" t="s">
        <v>16</v>
      </c>
      <c r="F1032" s="2" t="s">
        <v>127</v>
      </c>
    </row>
    <row r="1034" spans="1:6" ht="16.5">
      <c r="A1034" s="1" t="s">
        <v>630</v>
      </c>
    </row>
    <row r="1035" spans="1:6" ht="15.75">
      <c r="C1035" s="2" t="s">
        <v>199</v>
      </c>
      <c r="D1035" s="2" t="s">
        <v>16</v>
      </c>
      <c r="F1035" s="2" t="s">
        <v>109</v>
      </c>
    </row>
    <row r="1037" spans="1:6" ht="16.5">
      <c r="A1037" s="1" t="s">
        <v>631</v>
      </c>
    </row>
    <row r="1038" spans="1:6" ht="15.75">
      <c r="C1038" s="2" t="s">
        <v>199</v>
      </c>
      <c r="D1038" s="2" t="s">
        <v>16</v>
      </c>
      <c r="F1038" s="2" t="s">
        <v>109</v>
      </c>
    </row>
    <row r="1040" spans="1:6" ht="16.5">
      <c r="A1040" s="1" t="s">
        <v>1087</v>
      </c>
    </row>
    <row r="1041" spans="1:6" ht="16.5">
      <c r="A1041" s="1"/>
    </row>
    <row r="1042" spans="1:6" ht="15.75">
      <c r="C1042" s="2" t="s">
        <v>633</v>
      </c>
      <c r="D1042" s="2" t="s">
        <v>16</v>
      </c>
      <c r="F1042" s="2" t="s">
        <v>259</v>
      </c>
    </row>
    <row r="1044" spans="1:6" ht="21">
      <c r="A1044" s="1" t="s">
        <v>11</v>
      </c>
    </row>
    <row r="1045" spans="1:6" ht="15.75">
      <c r="C1045" s="2" t="s">
        <v>365</v>
      </c>
      <c r="D1045" s="2" t="s">
        <v>16</v>
      </c>
      <c r="F1045" s="2" t="s">
        <v>85</v>
      </c>
    </row>
    <row r="1046" spans="1:6" ht="15.75">
      <c r="C1046" s="2" t="s">
        <v>634</v>
      </c>
      <c r="D1046" s="2" t="s">
        <v>16</v>
      </c>
      <c r="F1046" s="2" t="s">
        <v>85</v>
      </c>
    </row>
    <row r="1048" spans="1:6" ht="16.5">
      <c r="A1048" s="1" t="s">
        <v>635</v>
      </c>
    </row>
    <row r="1049" spans="1:6" ht="15.75">
      <c r="C1049" s="2" t="s">
        <v>636</v>
      </c>
      <c r="D1049" s="2" t="s">
        <v>16</v>
      </c>
      <c r="F1049" s="2" t="s">
        <v>298</v>
      </c>
    </row>
    <row r="1050" spans="1:6" ht="15.75">
      <c r="C1050" s="2" t="s">
        <v>380</v>
      </c>
      <c r="D1050" s="2" t="s">
        <v>16</v>
      </c>
      <c r="F1050" s="2" t="s">
        <v>637</v>
      </c>
    </row>
    <row r="1051" spans="1:6" ht="15.75">
      <c r="C1051" s="2" t="s">
        <v>380</v>
      </c>
      <c r="D1051" s="2" t="s">
        <v>16</v>
      </c>
      <c r="F1051" s="2" t="s">
        <v>637</v>
      </c>
    </row>
    <row r="1053" spans="1:6" ht="16.5">
      <c r="A1053" s="1" t="s">
        <v>638</v>
      </c>
    </row>
    <row r="1054" spans="1:6" ht="15.75">
      <c r="A1054" s="2"/>
    </row>
    <row r="1055" spans="1:6" ht="15.75">
      <c r="C1055" s="2" t="s">
        <v>1088</v>
      </c>
      <c r="D1055" s="2" t="s">
        <v>16</v>
      </c>
      <c r="F1055" s="2" t="s">
        <v>639</v>
      </c>
    </row>
    <row r="1057" spans="1:6" ht="16.5">
      <c r="A1057" s="1" t="s">
        <v>640</v>
      </c>
    </row>
    <row r="1058" spans="1:6" ht="16.5">
      <c r="A1058" s="1" t="s">
        <v>641</v>
      </c>
    </row>
    <row r="1059" spans="1:6" ht="16.5">
      <c r="A1059" s="1" t="s">
        <v>642</v>
      </c>
    </row>
    <row r="1060" spans="1:6" ht="16.5">
      <c r="A1060" s="1" t="s">
        <v>643</v>
      </c>
    </row>
    <row r="1061" spans="1:6" ht="15.75">
      <c r="C1061" s="2" t="s">
        <v>644</v>
      </c>
      <c r="D1061" s="2" t="s">
        <v>16</v>
      </c>
      <c r="F1061" s="2" t="s">
        <v>395</v>
      </c>
    </row>
    <row r="1063" spans="1:6" ht="16.5">
      <c r="A1063" s="1" t="s">
        <v>645</v>
      </c>
    </row>
    <row r="1064" spans="1:6" ht="16.5">
      <c r="A1064" s="1" t="s">
        <v>646</v>
      </c>
    </row>
    <row r="1065" spans="1:6" ht="16.5">
      <c r="A1065" s="1" t="s">
        <v>647</v>
      </c>
    </row>
    <row r="1066" spans="1:6" ht="16.5">
      <c r="A1066" s="1" t="s">
        <v>648</v>
      </c>
    </row>
    <row r="1067" spans="1:6" ht="15.75">
      <c r="C1067" s="2" t="s">
        <v>644</v>
      </c>
      <c r="D1067" s="2" t="s">
        <v>16</v>
      </c>
      <c r="F1067" s="2" t="s">
        <v>111</v>
      </c>
    </row>
    <row r="1069" spans="1:6" ht="16.5">
      <c r="A1069" s="1" t="s">
        <v>649</v>
      </c>
    </row>
    <row r="1070" spans="1:6" ht="15.75">
      <c r="C1070" s="2" t="s">
        <v>650</v>
      </c>
      <c r="D1070" s="2" t="s">
        <v>3</v>
      </c>
    </row>
    <row r="1072" spans="1:6" ht="16.5">
      <c r="A1072" s="1" t="s">
        <v>651</v>
      </c>
    </row>
    <row r="1073" spans="1:6" ht="15.75">
      <c r="C1073" s="2" t="s">
        <v>424</v>
      </c>
      <c r="D1073" s="2" t="s">
        <v>16</v>
      </c>
      <c r="F1073" s="2" t="s">
        <v>104</v>
      </c>
    </row>
    <row r="1075" spans="1:6" ht="16.5">
      <c r="A1075" s="1" t="s">
        <v>652</v>
      </c>
    </row>
    <row r="1076" spans="1:6" ht="15.75">
      <c r="C1076" s="2" t="s">
        <v>577</v>
      </c>
      <c r="D1076" s="2" t="s">
        <v>16</v>
      </c>
      <c r="F1076" s="2" t="s">
        <v>272</v>
      </c>
    </row>
    <row r="1078" spans="1:6" ht="16.5">
      <c r="A1078" s="1" t="s">
        <v>653</v>
      </c>
    </row>
    <row r="1079" spans="1:6" ht="15.75">
      <c r="C1079" s="2" t="s">
        <v>516</v>
      </c>
      <c r="D1079" s="2" t="s">
        <v>16</v>
      </c>
      <c r="F1079" s="2" t="s">
        <v>259</v>
      </c>
    </row>
    <row r="1081" spans="1:6" ht="16.5">
      <c r="A1081" s="1" t="s">
        <v>654</v>
      </c>
    </row>
    <row r="1082" spans="1:6" ht="16.5">
      <c r="A1082" s="1" t="s">
        <v>655</v>
      </c>
    </row>
    <row r="1083" spans="1:6" ht="15.75">
      <c r="C1083" s="2" t="s">
        <v>656</v>
      </c>
      <c r="D1083" s="2" t="s">
        <v>16</v>
      </c>
      <c r="F1083" s="2" t="s">
        <v>62</v>
      </c>
    </row>
    <row r="1084" spans="1:6" ht="15.75">
      <c r="C1084" s="2" t="s">
        <v>657</v>
      </c>
      <c r="D1084" s="2" t="s">
        <v>16</v>
      </c>
      <c r="F1084" s="2" t="s">
        <v>100</v>
      </c>
    </row>
    <row r="1086" spans="1:6" ht="16.5">
      <c r="A1086" s="1" t="s">
        <v>658</v>
      </c>
    </row>
    <row r="1087" spans="1:6" ht="15.75">
      <c r="C1087" s="2" t="s">
        <v>659</v>
      </c>
      <c r="D1087" s="2" t="s">
        <v>16</v>
      </c>
      <c r="F1087" s="2" t="s">
        <v>660</v>
      </c>
    </row>
    <row r="1089" spans="1:6" ht="16.5">
      <c r="A1089" s="1" t="s">
        <v>661</v>
      </c>
    </row>
    <row r="1090" spans="1:6" ht="15.75">
      <c r="C1090" s="2" t="s">
        <v>270</v>
      </c>
      <c r="D1090" s="2" t="s">
        <v>16</v>
      </c>
      <c r="F1090" s="2" t="s">
        <v>318</v>
      </c>
    </row>
    <row r="1091" spans="1:6" ht="15.75">
      <c r="C1091" s="2" t="s">
        <v>219</v>
      </c>
      <c r="D1091" s="2" t="s">
        <v>16</v>
      </c>
      <c r="F1091" s="2" t="s">
        <v>62</v>
      </c>
    </row>
    <row r="1092" spans="1:6" ht="16.5">
      <c r="A1092" s="1" t="s">
        <v>662</v>
      </c>
    </row>
    <row r="1093" spans="1:6" ht="15.75">
      <c r="C1093" s="2" t="s">
        <v>663</v>
      </c>
      <c r="D1093" s="2" t="s">
        <v>16</v>
      </c>
      <c r="F1093" s="2" t="s">
        <v>133</v>
      </c>
    </row>
    <row r="1095" spans="1:6" ht="16.5">
      <c r="A1095" s="1" t="s">
        <v>664</v>
      </c>
    </row>
    <row r="1096" spans="1:6" ht="16.5">
      <c r="A1096" s="1" t="s">
        <v>665</v>
      </c>
    </row>
    <row r="1097" spans="1:6" ht="15.75">
      <c r="C1097" s="2" t="s">
        <v>441</v>
      </c>
      <c r="D1097" s="2" t="s">
        <v>16</v>
      </c>
      <c r="F1097" s="2" t="s">
        <v>666</v>
      </c>
    </row>
    <row r="1098" spans="1:6" ht="15.75">
      <c r="C1098" s="2" t="s">
        <v>667</v>
      </c>
      <c r="D1098" s="2" t="s">
        <v>16</v>
      </c>
      <c r="F1098" s="2" t="s">
        <v>668</v>
      </c>
    </row>
    <row r="1100" spans="1:6" ht="16.5">
      <c r="A1100" s="1" t="s">
        <v>419</v>
      </c>
    </row>
    <row r="1101" spans="1:6" ht="16.5">
      <c r="A1101" s="1" t="s">
        <v>669</v>
      </c>
    </row>
    <row r="1102" spans="1:6" ht="15.75">
      <c r="C1102" s="2" t="s">
        <v>670</v>
      </c>
      <c r="D1102" s="2" t="s">
        <v>16</v>
      </c>
      <c r="F1102" s="2" t="s">
        <v>61</v>
      </c>
    </row>
    <row r="1104" spans="1:6" ht="16.5">
      <c r="A1104" s="1" t="s">
        <v>671</v>
      </c>
    </row>
    <row r="1105" spans="1:6" ht="16.5">
      <c r="A1105" s="1" t="s">
        <v>672</v>
      </c>
    </row>
    <row r="1106" spans="1:6" ht="15.75">
      <c r="C1106" s="2" t="s">
        <v>359</v>
      </c>
      <c r="D1106" s="2" t="s">
        <v>16</v>
      </c>
      <c r="F1106" s="2" t="s">
        <v>17</v>
      </c>
    </row>
    <row r="1107" spans="1:6" ht="15.75">
      <c r="C1107" s="2" t="s">
        <v>673</v>
      </c>
      <c r="D1107" s="2" t="s">
        <v>16</v>
      </c>
      <c r="F1107" s="2" t="s">
        <v>72</v>
      </c>
    </row>
    <row r="1109" spans="1:6" ht="16.5">
      <c r="A1109" s="1" t="s">
        <v>674</v>
      </c>
    </row>
    <row r="1110" spans="1:6" ht="15.75">
      <c r="C1110" s="2" t="s">
        <v>675</v>
      </c>
      <c r="D1110" s="2" t="s">
        <v>16</v>
      </c>
      <c r="F1110" s="2" t="s">
        <v>109</v>
      </c>
    </row>
    <row r="1111" spans="1:6" ht="15.75">
      <c r="C1111" s="2" t="s">
        <v>675</v>
      </c>
      <c r="D1111" s="2" t="s">
        <v>16</v>
      </c>
      <c r="F1111" s="2" t="s">
        <v>109</v>
      </c>
    </row>
    <row r="1113" spans="1:6" ht="16.5">
      <c r="A1113" s="1" t="s">
        <v>676</v>
      </c>
    </row>
    <row r="1114" spans="1:6" ht="15.75">
      <c r="C1114" s="2" t="s">
        <v>677</v>
      </c>
      <c r="D1114" s="2" t="s">
        <v>16</v>
      </c>
      <c r="F1114" s="2" t="s">
        <v>104</v>
      </c>
    </row>
    <row r="1116" spans="1:6" ht="16.5">
      <c r="A1116" s="1" t="s">
        <v>678</v>
      </c>
    </row>
    <row r="1117" spans="1:6" ht="15.75">
      <c r="C1117" s="2" t="s">
        <v>679</v>
      </c>
      <c r="D1117" s="2" t="s">
        <v>16</v>
      </c>
      <c r="F1117" s="2" t="s">
        <v>197</v>
      </c>
    </row>
    <row r="1119" spans="1:6" ht="21">
      <c r="A1119" s="1" t="s">
        <v>11</v>
      </c>
    </row>
    <row r="1120" spans="1:6" ht="15.75">
      <c r="C1120" s="2" t="s">
        <v>680</v>
      </c>
      <c r="D1120" s="2" t="s">
        <v>16</v>
      </c>
      <c r="F1120" s="2" t="s">
        <v>120</v>
      </c>
    </row>
    <row r="1121" spans="1:6" ht="15.75">
      <c r="C1121" s="2" t="s">
        <v>473</v>
      </c>
      <c r="D1121" s="2" t="s">
        <v>16</v>
      </c>
      <c r="F1121" s="2" t="s">
        <v>231</v>
      </c>
    </row>
    <row r="1122" spans="1:6" ht="15.75">
      <c r="C1122" s="2" t="s">
        <v>681</v>
      </c>
      <c r="D1122" s="2" t="s">
        <v>16</v>
      </c>
      <c r="F1122" s="2" t="s">
        <v>682</v>
      </c>
    </row>
    <row r="1124" spans="1:6" ht="21">
      <c r="A1124" s="1" t="s">
        <v>14</v>
      </c>
    </row>
    <row r="1125" spans="1:6" ht="15.75">
      <c r="C1125" s="2" t="s">
        <v>683</v>
      </c>
      <c r="D1125" s="2" t="s">
        <v>16</v>
      </c>
      <c r="F1125" s="2" t="s">
        <v>65</v>
      </c>
    </row>
    <row r="1126" spans="1:6" ht="15.75">
      <c r="C1126" s="2" t="s">
        <v>684</v>
      </c>
      <c r="D1126" s="2" t="s">
        <v>16</v>
      </c>
      <c r="F1126" s="2" t="s">
        <v>685</v>
      </c>
    </row>
    <row r="1128" spans="1:6" ht="21">
      <c r="A1128" s="1" t="s">
        <v>686</v>
      </c>
    </row>
    <row r="1129" spans="1:6" ht="15.75">
      <c r="C1129" s="2" t="s">
        <v>687</v>
      </c>
      <c r="D1129" s="2" t="s">
        <v>2</v>
      </c>
      <c r="F1129" s="2" t="s">
        <v>440</v>
      </c>
    </row>
    <row r="1130" spans="1:6" ht="15.75">
      <c r="C1130" s="2" t="s">
        <v>688</v>
      </c>
      <c r="D1130" s="2" t="s">
        <v>2</v>
      </c>
      <c r="F1130" s="2" t="s">
        <v>689</v>
      </c>
    </row>
    <row r="1132" spans="1:6" ht="21">
      <c r="A1132" s="1" t="s">
        <v>690</v>
      </c>
    </row>
    <row r="1133" spans="1:6" ht="15.75">
      <c r="C1133" s="2" t="s">
        <v>691</v>
      </c>
      <c r="D1133" s="2" t="s">
        <v>16</v>
      </c>
      <c r="F1133" s="2" t="s">
        <v>143</v>
      </c>
    </row>
    <row r="1135" spans="1:6" ht="21">
      <c r="A1135" s="1" t="s">
        <v>257</v>
      </c>
    </row>
    <row r="1136" spans="1:6" ht="15.75">
      <c r="C1136" s="2" t="s">
        <v>692</v>
      </c>
      <c r="D1136" s="2" t="s">
        <v>16</v>
      </c>
      <c r="F1136" s="2" t="s">
        <v>85</v>
      </c>
    </row>
    <row r="1137" spans="1:6" ht="15.75">
      <c r="C1137" s="2" t="s">
        <v>692</v>
      </c>
      <c r="D1137" s="2" t="s">
        <v>16</v>
      </c>
      <c r="F1137" s="2" t="s">
        <v>85</v>
      </c>
    </row>
    <row r="1138" spans="1:6" ht="15.75">
      <c r="C1138" s="2" t="s">
        <v>693</v>
      </c>
      <c r="D1138" s="2" t="s">
        <v>16</v>
      </c>
      <c r="F1138" s="2" t="s">
        <v>694</v>
      </c>
    </row>
    <row r="1139" spans="1:6" ht="15.75">
      <c r="C1139" s="2" t="s">
        <v>695</v>
      </c>
      <c r="D1139" s="2" t="s">
        <v>16</v>
      </c>
      <c r="F1139" s="2" t="s">
        <v>90</v>
      </c>
    </row>
    <row r="1140" spans="1:6" ht="15.75">
      <c r="C1140" s="2" t="s">
        <v>696</v>
      </c>
      <c r="D1140" s="2" t="s">
        <v>16</v>
      </c>
      <c r="F1140" s="2" t="s">
        <v>231</v>
      </c>
    </row>
    <row r="1142" spans="1:6" ht="21">
      <c r="A1142" s="1" t="s">
        <v>697</v>
      </c>
    </row>
    <row r="1143" spans="1:6" ht="15.75">
      <c r="A1143" s="2"/>
    </row>
    <row r="1144" spans="1:6" ht="15.75">
      <c r="C1144" s="2" t="s">
        <v>1089</v>
      </c>
      <c r="D1144" s="2" t="s">
        <v>16</v>
      </c>
      <c r="F1144" s="2" t="s">
        <v>65</v>
      </c>
    </row>
    <row r="1146" spans="1:6" ht="21">
      <c r="A1146" s="1" t="s">
        <v>608</v>
      </c>
    </row>
    <row r="1147" spans="1:6" ht="15.75">
      <c r="C1147" s="2" t="s">
        <v>698</v>
      </c>
      <c r="D1147" s="2" t="s">
        <v>16</v>
      </c>
      <c r="F1147" s="2" t="s">
        <v>231</v>
      </c>
    </row>
    <row r="1149" spans="1:6" ht="16.5">
      <c r="A1149" s="1" t="s">
        <v>699</v>
      </c>
    </row>
    <row r="1150" spans="1:6" ht="15.75">
      <c r="C1150" s="2" t="s">
        <v>700</v>
      </c>
      <c r="D1150" s="2" t="s">
        <v>16</v>
      </c>
      <c r="F1150" s="2" t="s">
        <v>177</v>
      </c>
    </row>
    <row r="1152" spans="1:6" ht="16.5">
      <c r="A1152" s="1" t="s">
        <v>701</v>
      </c>
    </row>
    <row r="1153" spans="1:6" ht="15.75">
      <c r="C1153" s="2" t="s">
        <v>702</v>
      </c>
      <c r="D1153" s="2" t="s">
        <v>16</v>
      </c>
      <c r="F1153" s="2" t="s">
        <v>177</v>
      </c>
    </row>
    <row r="1155" spans="1:6" ht="16.5">
      <c r="A1155" s="1" t="s">
        <v>703</v>
      </c>
    </row>
    <row r="1156" spans="1:6" ht="15.75">
      <c r="C1156" s="2" t="s">
        <v>88</v>
      </c>
      <c r="D1156" s="2" t="s">
        <v>16</v>
      </c>
      <c r="F1156" s="2" t="s">
        <v>704</v>
      </c>
    </row>
    <row r="1157" spans="1:6" ht="15.75">
      <c r="C1157" s="2" t="s">
        <v>137</v>
      </c>
      <c r="D1157" s="2" t="s">
        <v>16</v>
      </c>
      <c r="F1157" s="2" t="s">
        <v>272</v>
      </c>
    </row>
    <row r="1158" spans="1:6" ht="15.75">
      <c r="C1158" s="2" t="s">
        <v>705</v>
      </c>
      <c r="D1158" s="2" t="s">
        <v>16</v>
      </c>
      <c r="F1158" s="2" t="s">
        <v>177</v>
      </c>
    </row>
    <row r="1159" spans="1:6" ht="15.75">
      <c r="C1159" s="2" t="s">
        <v>706</v>
      </c>
      <c r="D1159" s="2" t="s">
        <v>16</v>
      </c>
      <c r="F1159" s="2" t="s">
        <v>87</v>
      </c>
    </row>
    <row r="1160" spans="1:6" ht="15.75">
      <c r="C1160" s="2" t="s">
        <v>125</v>
      </c>
      <c r="D1160" s="2" t="s">
        <v>16</v>
      </c>
      <c r="F1160" s="2" t="s">
        <v>360</v>
      </c>
    </row>
    <row r="1162" spans="1:6" ht="16.5">
      <c r="A1162" s="1" t="s">
        <v>707</v>
      </c>
    </row>
    <row r="1163" spans="1:6" ht="15.75">
      <c r="C1163" s="2" t="s">
        <v>708</v>
      </c>
      <c r="D1163" s="2" t="s">
        <v>16</v>
      </c>
      <c r="F1163" s="2" t="s">
        <v>155</v>
      </c>
    </row>
    <row r="1165" spans="1:6" ht="16.5">
      <c r="A1165" s="1" t="s">
        <v>1071</v>
      </c>
    </row>
    <row r="1166" spans="1:6" ht="16.5">
      <c r="A1166" s="1"/>
    </row>
    <row r="1167" spans="1:6" ht="15.75">
      <c r="C1167" s="2" t="s">
        <v>709</v>
      </c>
      <c r="D1167" s="2" t="s">
        <v>16</v>
      </c>
      <c r="F1167" s="2" t="s">
        <v>284</v>
      </c>
    </row>
    <row r="1169" spans="1:6" ht="16.5">
      <c r="A1169" s="1" t="s">
        <v>1090</v>
      </c>
    </row>
    <row r="1170" spans="1:6" ht="16.5">
      <c r="A1170" s="1"/>
    </row>
    <row r="1171" spans="1:6" ht="15.75">
      <c r="C1171" s="2" t="s">
        <v>710</v>
      </c>
      <c r="D1171" s="2" t="s">
        <v>16</v>
      </c>
      <c r="F1171" s="2" t="s">
        <v>711</v>
      </c>
    </row>
    <row r="1173" spans="1:6" ht="16.5">
      <c r="A1173" s="1" t="s">
        <v>1091</v>
      </c>
    </row>
    <row r="1174" spans="1:6" ht="16.5">
      <c r="A1174" s="1"/>
    </row>
    <row r="1175" spans="1:6" ht="15.75">
      <c r="C1175" s="2" t="s">
        <v>117</v>
      </c>
      <c r="D1175" s="2" t="s">
        <v>16</v>
      </c>
      <c r="F1175" s="2" t="s">
        <v>620</v>
      </c>
    </row>
    <row r="1177" spans="1:6" ht="16.5">
      <c r="A1177" s="1" t="s">
        <v>712</v>
      </c>
    </row>
    <row r="1178" spans="1:6" ht="15.75">
      <c r="C1178" s="2" t="s">
        <v>713</v>
      </c>
      <c r="D1178" s="2" t="s">
        <v>16</v>
      </c>
      <c r="F1178" s="2" t="s">
        <v>111</v>
      </c>
    </row>
    <row r="1179" spans="1:6" ht="15.75">
      <c r="C1179" s="2" t="s">
        <v>1</v>
      </c>
      <c r="D1179" s="2" t="s">
        <v>2</v>
      </c>
      <c r="F1179" s="2" t="s">
        <v>268</v>
      </c>
    </row>
    <row r="1181" spans="1:6" ht="16.5">
      <c r="A1181" s="1" t="s">
        <v>714</v>
      </c>
    </row>
    <row r="1182" spans="1:6" ht="15.75">
      <c r="C1182" s="2" t="s">
        <v>715</v>
      </c>
      <c r="D1182" s="2" t="s">
        <v>16</v>
      </c>
      <c r="F1182" s="2" t="s">
        <v>104</v>
      </c>
    </row>
    <row r="1184" spans="1:6" ht="16.5">
      <c r="A1184" s="1" t="s">
        <v>716</v>
      </c>
    </row>
    <row r="1185" spans="1:6" ht="15.75">
      <c r="C1185" s="2" t="s">
        <v>717</v>
      </c>
      <c r="D1185" s="2" t="s">
        <v>16</v>
      </c>
      <c r="F1185" s="2" t="s">
        <v>100</v>
      </c>
    </row>
    <row r="1187" spans="1:6" ht="16.5">
      <c r="A1187" s="1" t="s">
        <v>718</v>
      </c>
    </row>
    <row r="1188" spans="1:6" ht="15.75">
      <c r="C1188" s="2" t="s">
        <v>719</v>
      </c>
      <c r="D1188" s="2" t="s">
        <v>16</v>
      </c>
      <c r="F1188" s="2" t="s">
        <v>318</v>
      </c>
    </row>
    <row r="1189" spans="1:6" ht="15.75">
      <c r="C1189" s="2" t="s">
        <v>720</v>
      </c>
      <c r="D1189" s="2" t="s">
        <v>16</v>
      </c>
      <c r="F1189" s="2" t="s">
        <v>61</v>
      </c>
    </row>
    <row r="1191" spans="1:6" ht="16.5">
      <c r="A1191" s="1" t="s">
        <v>721</v>
      </c>
    </row>
    <row r="1192" spans="1:6" ht="15.75">
      <c r="C1192" s="2" t="s">
        <v>722</v>
      </c>
      <c r="D1192" s="2" t="s">
        <v>16</v>
      </c>
      <c r="F1192" s="2" t="s">
        <v>620</v>
      </c>
    </row>
    <row r="1194" spans="1:6" ht="16.5">
      <c r="A1194" s="1" t="s">
        <v>1092</v>
      </c>
    </row>
    <row r="1195" spans="1:6" ht="16.5">
      <c r="A1195" s="1"/>
    </row>
    <row r="1196" spans="1:6" ht="15.75">
      <c r="C1196" s="2" t="s">
        <v>723</v>
      </c>
      <c r="D1196" s="2" t="s">
        <v>2</v>
      </c>
      <c r="F1196" s="2" t="s">
        <v>391</v>
      </c>
    </row>
    <row r="1197" spans="1:6" ht="15.75">
      <c r="C1197" s="2" t="s">
        <v>723</v>
      </c>
      <c r="D1197" s="2" t="s">
        <v>2</v>
      </c>
      <c r="F1197" s="2" t="s">
        <v>391</v>
      </c>
    </row>
    <row r="1198" spans="1:6" ht="15.75">
      <c r="C1198" s="2" t="s">
        <v>723</v>
      </c>
      <c r="D1198" s="2" t="s">
        <v>2</v>
      </c>
      <c r="F1198" s="2" t="s">
        <v>391</v>
      </c>
    </row>
    <row r="1199" spans="1:6" ht="15.75">
      <c r="C1199" s="2" t="s">
        <v>723</v>
      </c>
      <c r="D1199" s="2" t="s">
        <v>2</v>
      </c>
      <c r="F1199" s="2" t="s">
        <v>391</v>
      </c>
    </row>
    <row r="1201" spans="1:6" ht="21">
      <c r="A1201" s="1" t="s">
        <v>1093</v>
      </c>
    </row>
    <row r="1202" spans="1:6" ht="16.5">
      <c r="A1202" s="1"/>
    </row>
    <row r="1203" spans="1:6" ht="15.75">
      <c r="C1203" s="2" t="s">
        <v>516</v>
      </c>
      <c r="D1203" s="2" t="s">
        <v>16</v>
      </c>
      <c r="F1203" s="2" t="s">
        <v>386</v>
      </c>
    </row>
    <row r="1205" spans="1:6" ht="21">
      <c r="A1205" s="1" t="s">
        <v>1094</v>
      </c>
    </row>
    <row r="1206" spans="1:6" ht="16.5">
      <c r="A1206" s="1"/>
    </row>
    <row r="1207" spans="1:6" ht="15.75">
      <c r="C1207" s="2" t="s">
        <v>516</v>
      </c>
      <c r="D1207" s="2" t="s">
        <v>16</v>
      </c>
      <c r="F1207" s="2" t="s">
        <v>378</v>
      </c>
    </row>
    <row r="1209" spans="1:6" ht="16.5">
      <c r="A1209" s="1" t="s">
        <v>724</v>
      </c>
    </row>
    <row r="1210" spans="1:6" ht="15.75">
      <c r="C1210" s="2" t="s">
        <v>725</v>
      </c>
      <c r="D1210" s="2" t="s">
        <v>2</v>
      </c>
      <c r="F1210" s="2" t="s">
        <v>397</v>
      </c>
    </row>
    <row r="1211" spans="1:6" ht="15.75">
      <c r="C1211" s="2" t="s">
        <v>726</v>
      </c>
      <c r="D1211" s="2" t="s">
        <v>16</v>
      </c>
      <c r="F1211" s="2" t="s">
        <v>397</v>
      </c>
    </row>
    <row r="1213" spans="1:6" ht="16.5">
      <c r="A1213" s="1" t="s">
        <v>727</v>
      </c>
    </row>
    <row r="1214" spans="1:6" ht="16.5">
      <c r="A1214" s="1" t="s">
        <v>728</v>
      </c>
    </row>
    <row r="1215" spans="1:6" ht="16.5">
      <c r="A1215" s="10" t="s">
        <v>729</v>
      </c>
    </row>
    <row r="1216" spans="1:6" ht="16.5">
      <c r="A1216" s="1" t="s">
        <v>730</v>
      </c>
    </row>
    <row r="1217" spans="1:6" ht="15.75">
      <c r="C1217" s="2" t="s">
        <v>731</v>
      </c>
      <c r="D1217" s="2" t="s">
        <v>16</v>
      </c>
      <c r="F1217" s="2" t="s">
        <v>318</v>
      </c>
    </row>
    <row r="1219" spans="1:6" ht="16.5">
      <c r="A1219" s="1" t="s">
        <v>732</v>
      </c>
    </row>
    <row r="1220" spans="1:6" ht="16.5">
      <c r="A1220" s="1" t="s">
        <v>733</v>
      </c>
    </row>
    <row r="1221" spans="1:6" ht="15.75">
      <c r="C1221" s="2" t="s">
        <v>734</v>
      </c>
      <c r="D1221" s="2" t="s">
        <v>16</v>
      </c>
      <c r="F1221" s="2" t="s">
        <v>704</v>
      </c>
    </row>
    <row r="1223" spans="1:6" ht="16.5">
      <c r="A1223" s="1" t="s">
        <v>735</v>
      </c>
    </row>
    <row r="1224" spans="1:6" ht="15.75">
      <c r="C1224" s="2" t="s">
        <v>5</v>
      </c>
      <c r="D1224" s="2" t="s">
        <v>2</v>
      </c>
      <c r="F1224" s="2" t="s">
        <v>284</v>
      </c>
    </row>
    <row r="1226" spans="1:6" ht="16.5">
      <c r="A1226" s="1" t="s">
        <v>736</v>
      </c>
    </row>
    <row r="1227" spans="1:6" ht="15.75">
      <c r="C1227" s="2" t="s">
        <v>5</v>
      </c>
      <c r="D1227" s="2" t="s">
        <v>2</v>
      </c>
      <c r="F1227" s="2" t="s">
        <v>284</v>
      </c>
    </row>
    <row r="1229" spans="1:6" ht="16.5">
      <c r="A1229" s="1" t="s">
        <v>737</v>
      </c>
    </row>
    <row r="1230" spans="1:6" ht="15.75">
      <c r="C1230" s="2" t="s">
        <v>738</v>
      </c>
      <c r="D1230" s="2" t="s">
        <v>2</v>
      </c>
      <c r="F1230" s="2" t="s">
        <v>284</v>
      </c>
    </row>
    <row r="1232" spans="1:6" ht="21">
      <c r="A1232" s="1" t="s">
        <v>739</v>
      </c>
    </row>
    <row r="1233" spans="1:6" ht="15.75">
      <c r="C1233" s="2" t="s">
        <v>5</v>
      </c>
      <c r="D1233" s="2" t="s">
        <v>2</v>
      </c>
      <c r="F1233" s="2" t="s">
        <v>291</v>
      </c>
    </row>
    <row r="1234" spans="1:6" ht="15.75">
      <c r="C1234" s="2" t="s">
        <v>5</v>
      </c>
      <c r="D1234" s="2" t="s">
        <v>2</v>
      </c>
      <c r="F1234" s="2" t="s">
        <v>291</v>
      </c>
    </row>
    <row r="1236" spans="1:6" ht="21">
      <c r="A1236" s="1" t="s">
        <v>740</v>
      </c>
    </row>
    <row r="1237" spans="1:6" ht="15.75">
      <c r="C1237" s="2" t="s">
        <v>5</v>
      </c>
      <c r="D1237" s="2" t="s">
        <v>2</v>
      </c>
      <c r="F1237" s="2" t="s">
        <v>304</v>
      </c>
    </row>
    <row r="1239" spans="1:6" ht="21">
      <c r="A1239" s="1" t="s">
        <v>741</v>
      </c>
    </row>
    <row r="1240" spans="1:6" ht="15.75">
      <c r="C1240" s="2" t="s">
        <v>412</v>
      </c>
      <c r="D1240" s="2" t="s">
        <v>16</v>
      </c>
      <c r="F1240" s="2" t="s">
        <v>104</v>
      </c>
    </row>
    <row r="1241" spans="1:6" ht="15.75">
      <c r="C1241" s="2" t="s">
        <v>412</v>
      </c>
      <c r="D1241" s="2" t="s">
        <v>16</v>
      </c>
      <c r="F1241" s="2" t="s">
        <v>104</v>
      </c>
    </row>
    <row r="1242" spans="1:6" ht="15.75">
      <c r="C1242" s="2" t="s">
        <v>412</v>
      </c>
      <c r="D1242" s="2" t="s">
        <v>16</v>
      </c>
      <c r="F1242" s="2" t="s">
        <v>104</v>
      </c>
    </row>
    <row r="1244" spans="1:6" ht="16.5">
      <c r="A1244" s="1" t="s">
        <v>742</v>
      </c>
    </row>
    <row r="1245" spans="1:6" ht="15.75">
      <c r="C1245" s="2" t="s">
        <v>9</v>
      </c>
      <c r="D1245" s="2" t="s">
        <v>2</v>
      </c>
      <c r="F1245" s="2" t="s">
        <v>56</v>
      </c>
    </row>
    <row r="1247" spans="1:6" ht="16.5">
      <c r="A1247" s="1" t="s">
        <v>743</v>
      </c>
    </row>
    <row r="1248" spans="1:6" ht="15.75">
      <c r="C1248" s="2" t="s">
        <v>412</v>
      </c>
      <c r="D1248" s="2" t="s">
        <v>16</v>
      </c>
      <c r="F1248" s="2" t="s">
        <v>188</v>
      </c>
    </row>
    <row r="1249" spans="1:6" ht="15.75">
      <c r="C1249" s="2" t="s">
        <v>412</v>
      </c>
      <c r="D1249" s="2" t="s">
        <v>16</v>
      </c>
      <c r="F1249" s="2" t="s">
        <v>188</v>
      </c>
    </row>
    <row r="1250" spans="1:6" ht="15.75">
      <c r="C1250" s="2" t="s">
        <v>412</v>
      </c>
      <c r="D1250" s="2" t="s">
        <v>16</v>
      </c>
      <c r="F1250" s="2" t="s">
        <v>188</v>
      </c>
    </row>
    <row r="1251" spans="1:6" ht="15.75">
      <c r="C1251" s="2" t="s">
        <v>744</v>
      </c>
      <c r="D1251" s="2" t="s">
        <v>16</v>
      </c>
      <c r="F1251" s="2" t="s">
        <v>188</v>
      </c>
    </row>
    <row r="1253" spans="1:6" ht="21">
      <c r="A1253" s="1" t="s">
        <v>19</v>
      </c>
    </row>
    <row r="1254" spans="1:6" ht="15.75">
      <c r="C1254" s="2" t="s">
        <v>412</v>
      </c>
      <c r="D1254" s="2" t="s">
        <v>16</v>
      </c>
      <c r="F1254" s="2" t="s">
        <v>745</v>
      </c>
    </row>
    <row r="1255" spans="1:6" ht="15.75">
      <c r="C1255" s="2" t="s">
        <v>412</v>
      </c>
      <c r="D1255" s="2" t="s">
        <v>16</v>
      </c>
      <c r="F1255" s="2" t="s">
        <v>745</v>
      </c>
    </row>
    <row r="1257" spans="1:6" ht="16.5">
      <c r="A1257" s="1" t="s">
        <v>746</v>
      </c>
    </row>
    <row r="1258" spans="1:6" ht="15.75">
      <c r="C1258" s="2" t="s">
        <v>747</v>
      </c>
      <c r="D1258" s="2" t="s">
        <v>16</v>
      </c>
      <c r="F1258" s="2" t="s">
        <v>111</v>
      </c>
    </row>
    <row r="1259" spans="1:6" ht="15.75">
      <c r="C1259" s="2" t="s">
        <v>748</v>
      </c>
      <c r="D1259" s="2" t="s">
        <v>2</v>
      </c>
      <c r="F1259" s="2" t="s">
        <v>397</v>
      </c>
    </row>
    <row r="1261" spans="1:6" ht="16.5">
      <c r="A1261" s="1" t="s">
        <v>749</v>
      </c>
    </row>
    <row r="1262" spans="1:6" ht="15.75">
      <c r="C1262" s="2" t="s">
        <v>5</v>
      </c>
      <c r="D1262" s="2" t="s">
        <v>2</v>
      </c>
      <c r="F1262" s="2" t="s">
        <v>259</v>
      </c>
    </row>
    <row r="1264" spans="1:6" ht="16.5">
      <c r="A1264" s="1" t="s">
        <v>750</v>
      </c>
    </row>
    <row r="1265" spans="1:6" ht="15.75">
      <c r="C1265" s="2" t="s">
        <v>751</v>
      </c>
      <c r="D1265" s="2" t="s">
        <v>2</v>
      </c>
      <c r="F1265" s="2" t="s">
        <v>378</v>
      </c>
    </row>
    <row r="1267" spans="1:6" ht="21">
      <c r="A1267" s="1" t="s">
        <v>752</v>
      </c>
    </row>
    <row r="1268" spans="1:6" ht="15.75">
      <c r="C1268" s="2" t="s">
        <v>5</v>
      </c>
      <c r="D1268" s="2" t="s">
        <v>2</v>
      </c>
      <c r="F1268" s="2" t="s">
        <v>268</v>
      </c>
    </row>
    <row r="1269" spans="1:6" ht="15.75">
      <c r="C1269" s="2" t="s">
        <v>5</v>
      </c>
      <c r="D1269" s="2" t="s">
        <v>2</v>
      </c>
      <c r="F1269" s="2" t="s">
        <v>268</v>
      </c>
    </row>
    <row r="1271" spans="1:6" ht="16.5">
      <c r="A1271" s="1" t="s">
        <v>753</v>
      </c>
    </row>
    <row r="1272" spans="1:6" ht="15.75">
      <c r="C1272" s="2" t="s">
        <v>754</v>
      </c>
      <c r="D1272" s="2" t="s">
        <v>2</v>
      </c>
      <c r="F1272" s="2" t="s">
        <v>556</v>
      </c>
    </row>
    <row r="1273" spans="1:6" ht="15.75">
      <c r="C1273" s="2" t="s">
        <v>755</v>
      </c>
      <c r="D1273" s="2" t="s">
        <v>16</v>
      </c>
      <c r="F1273" s="2" t="s">
        <v>399</v>
      </c>
    </row>
    <row r="1274" spans="1:6" ht="15.75">
      <c r="C1274" s="2" t="s">
        <v>755</v>
      </c>
      <c r="D1274" s="2" t="s">
        <v>16</v>
      </c>
      <c r="F1274" s="2" t="s">
        <v>399</v>
      </c>
    </row>
    <row r="1275" spans="1:6" ht="15.75">
      <c r="C1275" s="2" t="s">
        <v>9</v>
      </c>
      <c r="D1275" s="2" t="s">
        <v>2</v>
      </c>
      <c r="F1275" s="2" t="s">
        <v>298</v>
      </c>
    </row>
    <row r="1277" spans="1:6" ht="16.5">
      <c r="A1277" s="1" t="s">
        <v>756</v>
      </c>
    </row>
    <row r="1278" spans="1:6" ht="16.5">
      <c r="A1278" s="1" t="s">
        <v>757</v>
      </c>
    </row>
    <row r="1279" spans="1:6" ht="15.75">
      <c r="C1279" s="2" t="s">
        <v>758</v>
      </c>
      <c r="D1279" s="2" t="s">
        <v>16</v>
      </c>
      <c r="F1279" s="2" t="s">
        <v>222</v>
      </c>
    </row>
    <row r="1281" spans="1:6" ht="16.5">
      <c r="A1281" s="1" t="s">
        <v>759</v>
      </c>
    </row>
    <row r="1282" spans="1:6" ht="16.5">
      <c r="A1282" s="1" t="s">
        <v>760</v>
      </c>
    </row>
    <row r="1283" spans="1:6" ht="15.75">
      <c r="C1283" s="2" t="s">
        <v>761</v>
      </c>
      <c r="D1283" s="2" t="s">
        <v>16</v>
      </c>
    </row>
    <row r="1285" spans="1:6" ht="16.5">
      <c r="A1285" s="1" t="s">
        <v>762</v>
      </c>
    </row>
    <row r="1286" spans="1:6" ht="15.75">
      <c r="C1286" s="2" t="s">
        <v>763</v>
      </c>
      <c r="D1286" s="2" t="s">
        <v>16</v>
      </c>
      <c r="F1286" s="2" t="s">
        <v>764</v>
      </c>
    </row>
    <row r="1287" spans="1:6" ht="15.75">
      <c r="C1287" s="2" t="s">
        <v>763</v>
      </c>
      <c r="D1287" s="2" t="s">
        <v>16</v>
      </c>
      <c r="F1287" s="2" t="s">
        <v>764</v>
      </c>
    </row>
    <row r="1289" spans="1:6" ht="16.5">
      <c r="A1289" s="1" t="s">
        <v>537</v>
      </c>
    </row>
    <row r="1290" spans="1:6" ht="15.75">
      <c r="C1290" s="2" t="s">
        <v>765</v>
      </c>
      <c r="D1290" s="2" t="s">
        <v>16</v>
      </c>
      <c r="F1290" s="2" t="s">
        <v>360</v>
      </c>
    </row>
    <row r="1291" spans="1:6" ht="15.75">
      <c r="C1291" s="2" t="s">
        <v>577</v>
      </c>
      <c r="D1291" s="2" t="s">
        <v>16</v>
      </c>
      <c r="F1291" s="2" t="s">
        <v>766</v>
      </c>
    </row>
    <row r="1292" spans="1:6" ht="15.75">
      <c r="C1292" s="2" t="s">
        <v>577</v>
      </c>
      <c r="D1292" s="2" t="s">
        <v>16</v>
      </c>
      <c r="F1292" s="2" t="s">
        <v>766</v>
      </c>
    </row>
    <row r="1294" spans="1:6" ht="16.5">
      <c r="A1294" s="1" t="s">
        <v>635</v>
      </c>
    </row>
    <row r="1295" spans="1:6" ht="15.75">
      <c r="C1295" s="2" t="s">
        <v>43</v>
      </c>
      <c r="D1295" s="2" t="s">
        <v>16</v>
      </c>
      <c r="F1295" s="2" t="s">
        <v>284</v>
      </c>
    </row>
    <row r="1296" spans="1:6" ht="15.75">
      <c r="C1296" s="2" t="s">
        <v>43</v>
      </c>
      <c r="D1296" s="2" t="s">
        <v>16</v>
      </c>
      <c r="F1296" s="2" t="s">
        <v>284</v>
      </c>
    </row>
    <row r="1298" spans="1:6" ht="16.5">
      <c r="A1298" s="1" t="s">
        <v>323</v>
      </c>
    </row>
    <row r="1299" spans="1:6" ht="15.75">
      <c r="C1299" s="2" t="s">
        <v>43</v>
      </c>
      <c r="D1299" s="2" t="s">
        <v>16</v>
      </c>
      <c r="F1299" s="2" t="s">
        <v>268</v>
      </c>
    </row>
    <row r="1301" spans="1:6" ht="16.5">
      <c r="A1301" s="1" t="s">
        <v>767</v>
      </c>
    </row>
    <row r="1302" spans="1:6" ht="15.75">
      <c r="C1302" s="2" t="s">
        <v>132</v>
      </c>
      <c r="D1302" s="2" t="s">
        <v>16</v>
      </c>
      <c r="F1302" s="2" t="s">
        <v>327</v>
      </c>
    </row>
    <row r="1304" spans="1:6" ht="16.5">
      <c r="A1304" s="1" t="s">
        <v>768</v>
      </c>
    </row>
    <row r="1305" spans="1:6" ht="15.75">
      <c r="C1305" s="2" t="s">
        <v>769</v>
      </c>
      <c r="D1305" s="2" t="s">
        <v>16</v>
      </c>
      <c r="F1305" s="2" t="s">
        <v>272</v>
      </c>
    </row>
    <row r="1307" spans="1:6" ht="16.5">
      <c r="A1307" s="1" t="s">
        <v>770</v>
      </c>
    </row>
    <row r="1308" spans="1:6" ht="15.75">
      <c r="C1308" s="2" t="s">
        <v>771</v>
      </c>
      <c r="D1308" s="2" t="s">
        <v>16</v>
      </c>
      <c r="F1308" s="2" t="s">
        <v>197</v>
      </c>
    </row>
    <row r="1309" spans="1:6" ht="15.75">
      <c r="C1309" s="2" t="s">
        <v>771</v>
      </c>
      <c r="D1309" s="2" t="s">
        <v>16</v>
      </c>
      <c r="F1309" s="2" t="s">
        <v>197</v>
      </c>
    </row>
    <row r="1310" spans="1:6" ht="15.75">
      <c r="C1310" s="2" t="s">
        <v>771</v>
      </c>
      <c r="D1310" s="2" t="s">
        <v>16</v>
      </c>
      <c r="F1310" s="2" t="s">
        <v>197</v>
      </c>
    </row>
    <row r="1311" spans="1:6" ht="16.5">
      <c r="A1311" s="1" t="s">
        <v>772</v>
      </c>
    </row>
    <row r="1312" spans="1:6" ht="15.75">
      <c r="C1312" s="2" t="s">
        <v>773</v>
      </c>
      <c r="D1312" s="2" t="s">
        <v>16</v>
      </c>
      <c r="F1312" s="2" t="s">
        <v>318</v>
      </c>
    </row>
    <row r="1314" spans="1:6" ht="16.5">
      <c r="A1314" s="1" t="s">
        <v>774</v>
      </c>
    </row>
    <row r="1315" spans="1:6" ht="15.75">
      <c r="C1315" s="2" t="s">
        <v>775</v>
      </c>
      <c r="D1315" s="2" t="s">
        <v>16</v>
      </c>
      <c r="F1315" s="2" t="s">
        <v>378</v>
      </c>
    </row>
    <row r="1317" spans="1:6" ht="16.5">
      <c r="A1317" s="1" t="s">
        <v>497</v>
      </c>
    </row>
    <row r="1318" spans="1:6" ht="15.75">
      <c r="C1318" s="2" t="s">
        <v>755</v>
      </c>
      <c r="D1318" s="2" t="s">
        <v>16</v>
      </c>
      <c r="F1318" s="2" t="s">
        <v>217</v>
      </c>
    </row>
    <row r="1319" spans="1:6" ht="15.75">
      <c r="C1319" s="2" t="s">
        <v>755</v>
      </c>
      <c r="D1319" s="2" t="s">
        <v>16</v>
      </c>
      <c r="F1319" s="2" t="s">
        <v>217</v>
      </c>
    </row>
    <row r="1320" spans="1:6" ht="15.75">
      <c r="C1320" s="2" t="s">
        <v>755</v>
      </c>
      <c r="D1320" s="2" t="s">
        <v>16</v>
      </c>
      <c r="F1320" s="2" t="s">
        <v>217</v>
      </c>
    </row>
    <row r="1322" spans="1:6" ht="16.5">
      <c r="A1322" s="1" t="s">
        <v>776</v>
      </c>
    </row>
    <row r="1323" spans="1:6" ht="15.75">
      <c r="C1323" s="2" t="s">
        <v>489</v>
      </c>
      <c r="D1323" s="2" t="s">
        <v>16</v>
      </c>
      <c r="F1323" s="2" t="s">
        <v>197</v>
      </c>
    </row>
    <row r="1325" spans="1:6" ht="16.5">
      <c r="A1325" s="1" t="s">
        <v>777</v>
      </c>
    </row>
    <row r="1326" spans="1:6" ht="15.75">
      <c r="C1326" s="2" t="s">
        <v>778</v>
      </c>
      <c r="D1326" s="2" t="s">
        <v>16</v>
      </c>
      <c r="F1326" s="2" t="s">
        <v>490</v>
      </c>
    </row>
    <row r="1328" spans="1:6" ht="16.5">
      <c r="A1328" s="1" t="s">
        <v>779</v>
      </c>
    </row>
    <row r="1329" spans="1:6" ht="15.75">
      <c r="C1329" s="2" t="s">
        <v>780</v>
      </c>
      <c r="D1329" s="2" t="s">
        <v>16</v>
      </c>
      <c r="F1329" s="2" t="s">
        <v>490</v>
      </c>
    </row>
    <row r="1331" spans="1:6" ht="16.5">
      <c r="A1331" s="1" t="s">
        <v>781</v>
      </c>
    </row>
    <row r="1332" spans="1:6" ht="15.75">
      <c r="C1332" s="2" t="s">
        <v>782</v>
      </c>
      <c r="D1332" s="2" t="s">
        <v>16</v>
      </c>
      <c r="F1332" s="2" t="s">
        <v>783</v>
      </c>
    </row>
    <row r="1333" spans="1:6" ht="15.75">
      <c r="C1333" s="2" t="s">
        <v>782</v>
      </c>
      <c r="D1333" s="2" t="s">
        <v>16</v>
      </c>
      <c r="F1333" s="2" t="s">
        <v>490</v>
      </c>
    </row>
    <row r="1334" spans="1:6" ht="15.75">
      <c r="C1334" s="2" t="s">
        <v>782</v>
      </c>
      <c r="D1334" s="2" t="s">
        <v>16</v>
      </c>
      <c r="F1334" s="2" t="s">
        <v>490</v>
      </c>
    </row>
    <row r="1335" spans="1:6" ht="15.75">
      <c r="C1335" s="2" t="s">
        <v>782</v>
      </c>
      <c r="D1335" s="2" t="s">
        <v>16</v>
      </c>
      <c r="F1335" s="2" t="s">
        <v>490</v>
      </c>
    </row>
    <row r="1337" spans="1:6" ht="16.5">
      <c r="A1337" s="1" t="s">
        <v>402</v>
      </c>
    </row>
    <row r="1338" spans="1:6" ht="15.75">
      <c r="C1338" s="2" t="s">
        <v>471</v>
      </c>
      <c r="D1338" s="2" t="s">
        <v>16</v>
      </c>
      <c r="F1338" s="2" t="s">
        <v>332</v>
      </c>
    </row>
    <row r="1339" spans="1:6" ht="15.75">
      <c r="C1339" s="2" t="s">
        <v>471</v>
      </c>
      <c r="D1339" s="2" t="s">
        <v>16</v>
      </c>
      <c r="F1339" s="2" t="s">
        <v>332</v>
      </c>
    </row>
    <row r="1341" spans="1:6" ht="16.5">
      <c r="A1341" s="1" t="s">
        <v>784</v>
      </c>
    </row>
    <row r="1342" spans="1:6" ht="15.75">
      <c r="C1342" s="2" t="s">
        <v>785</v>
      </c>
      <c r="D1342" s="2" t="s">
        <v>16</v>
      </c>
      <c r="F1342" s="2" t="s">
        <v>327</v>
      </c>
    </row>
    <row r="1343" spans="1:6" ht="15.75">
      <c r="C1343" s="2" t="s">
        <v>786</v>
      </c>
      <c r="D1343" s="2" t="s">
        <v>16</v>
      </c>
      <c r="F1343" s="2" t="s">
        <v>327</v>
      </c>
    </row>
    <row r="1345" spans="1:6" ht="16.5">
      <c r="A1345" s="1" t="s">
        <v>787</v>
      </c>
    </row>
    <row r="1346" spans="1:6" ht="15.75">
      <c r="C1346" s="2" t="s">
        <v>52</v>
      </c>
      <c r="D1346" s="2" t="s">
        <v>16</v>
      </c>
      <c r="F1346" s="2" t="s">
        <v>104</v>
      </c>
    </row>
    <row r="1348" spans="1:6" ht="21">
      <c r="A1348" s="1" t="s">
        <v>613</v>
      </c>
    </row>
    <row r="1349" spans="1:6" ht="15.75">
      <c r="C1349" s="2" t="s">
        <v>788</v>
      </c>
      <c r="D1349" s="2" t="s">
        <v>16</v>
      </c>
      <c r="F1349" s="2" t="s">
        <v>100</v>
      </c>
    </row>
    <row r="1350" spans="1:6" ht="15.75">
      <c r="C1350" s="2" t="s">
        <v>789</v>
      </c>
      <c r="D1350" s="2" t="s">
        <v>16</v>
      </c>
      <c r="F1350" s="2" t="s">
        <v>100</v>
      </c>
    </row>
    <row r="1352" spans="1:6" ht="16.5">
      <c r="A1352" s="8" t="s">
        <v>790</v>
      </c>
    </row>
    <row r="1353" spans="1:6" ht="15.75">
      <c r="C1353" s="2" t="s">
        <v>791</v>
      </c>
      <c r="D1353" s="2" t="s">
        <v>16</v>
      </c>
      <c r="F1353" s="2" t="s">
        <v>510</v>
      </c>
    </row>
    <row r="1355" spans="1:6" ht="21">
      <c r="A1355" s="1" t="s">
        <v>438</v>
      </c>
    </row>
    <row r="1356" spans="1:6" ht="15.75">
      <c r="C1356" s="2" t="s">
        <v>601</v>
      </c>
      <c r="D1356" s="2" t="s">
        <v>16</v>
      </c>
      <c r="F1356" s="2" t="s">
        <v>291</v>
      </c>
    </row>
    <row r="1358" spans="1:6" ht="21">
      <c r="A1358" s="1" t="s">
        <v>11</v>
      </c>
    </row>
    <row r="1359" spans="1:6" ht="15.75">
      <c r="C1359" s="2" t="s">
        <v>792</v>
      </c>
      <c r="D1359" s="2" t="s">
        <v>16</v>
      </c>
      <c r="F1359" s="2" t="s">
        <v>793</v>
      </c>
    </row>
    <row r="1361" spans="1:6" ht="21">
      <c r="A1361" s="1" t="s">
        <v>741</v>
      </c>
    </row>
    <row r="1362" spans="1:6" ht="15.75">
      <c r="C1362" s="2" t="s">
        <v>412</v>
      </c>
      <c r="D1362" s="2" t="s">
        <v>16</v>
      </c>
      <c r="F1362" s="2" t="s">
        <v>104</v>
      </c>
    </row>
    <row r="1363" spans="1:6" ht="15.75">
      <c r="C1363" s="2" t="s">
        <v>412</v>
      </c>
      <c r="D1363" s="2" t="s">
        <v>16</v>
      </c>
      <c r="F1363" s="2" t="s">
        <v>104</v>
      </c>
    </row>
    <row r="1364" spans="1:6" ht="15.75">
      <c r="C1364" s="2" t="s">
        <v>412</v>
      </c>
      <c r="D1364" s="2" t="s">
        <v>16</v>
      </c>
      <c r="F1364" s="2" t="s">
        <v>104</v>
      </c>
    </row>
    <row r="1366" spans="1:6" ht="16.5">
      <c r="A1366" s="1" t="s">
        <v>743</v>
      </c>
    </row>
    <row r="1367" spans="1:6" ht="15.75">
      <c r="C1367" s="2" t="s">
        <v>412</v>
      </c>
      <c r="D1367" s="2" t="s">
        <v>16</v>
      </c>
      <c r="F1367" s="2" t="s">
        <v>188</v>
      </c>
    </row>
    <row r="1368" spans="1:6" ht="15.75">
      <c r="C1368" s="2" t="s">
        <v>412</v>
      </c>
      <c r="D1368" s="2" t="s">
        <v>16</v>
      </c>
      <c r="F1368" s="2" t="s">
        <v>188</v>
      </c>
    </row>
    <row r="1369" spans="1:6" ht="15.75">
      <c r="C1369" s="2" t="s">
        <v>412</v>
      </c>
      <c r="D1369" s="2" t="s">
        <v>16</v>
      </c>
      <c r="F1369" s="2" t="s">
        <v>188</v>
      </c>
    </row>
    <row r="1371" spans="1:6" ht="16.5">
      <c r="A1371" s="1" t="s">
        <v>794</v>
      </c>
    </row>
    <row r="1372" spans="1:6" ht="15.75">
      <c r="C1372" s="2" t="s">
        <v>412</v>
      </c>
      <c r="D1372" s="2" t="s">
        <v>16</v>
      </c>
      <c r="F1372" s="2" t="s">
        <v>188</v>
      </c>
    </row>
    <row r="1374" spans="1:6" ht="21">
      <c r="A1374" s="1" t="s">
        <v>752</v>
      </c>
    </row>
    <row r="1375" spans="1:6" ht="15.75">
      <c r="C1375" s="2" t="s">
        <v>795</v>
      </c>
      <c r="D1375" s="2" t="s">
        <v>2</v>
      </c>
      <c r="F1375" s="2" t="s">
        <v>268</v>
      </c>
    </row>
    <row r="1377" spans="1:6" ht="16.5">
      <c r="A1377" s="1" t="s">
        <v>796</v>
      </c>
    </row>
    <row r="1378" spans="1:6" ht="15.75">
      <c r="C1378" s="2" t="s">
        <v>797</v>
      </c>
      <c r="D1378" s="2" t="s">
        <v>16</v>
      </c>
      <c r="F1378" s="2" t="s">
        <v>104</v>
      </c>
    </row>
    <row r="1380" spans="1:6" ht="21">
      <c r="A1380" s="1" t="s">
        <v>613</v>
      </c>
    </row>
    <row r="1381" spans="1:6" ht="15.75">
      <c r="C1381" s="2" t="s">
        <v>798</v>
      </c>
      <c r="D1381" s="2" t="s">
        <v>16</v>
      </c>
      <c r="F1381" s="2" t="s">
        <v>440</v>
      </c>
    </row>
    <row r="1382" spans="1:6" ht="15.75">
      <c r="C1382" s="2" t="s">
        <v>799</v>
      </c>
      <c r="D1382" s="2" t="s">
        <v>16</v>
      </c>
      <c r="F1382" s="2" t="s">
        <v>70</v>
      </c>
    </row>
    <row r="1383" spans="1:6" ht="15.75">
      <c r="C1383" s="2" t="s">
        <v>799</v>
      </c>
      <c r="D1383" s="2" t="s">
        <v>16</v>
      </c>
      <c r="F1383" s="2" t="s">
        <v>70</v>
      </c>
    </row>
    <row r="1384" spans="1:6" ht="15.75">
      <c r="C1384" s="2" t="s">
        <v>459</v>
      </c>
      <c r="D1384" s="2" t="s">
        <v>16</v>
      </c>
      <c r="F1384" s="2" t="s">
        <v>70</v>
      </c>
    </row>
    <row r="1386" spans="1:6" ht="16.5">
      <c r="A1386" s="1" t="s">
        <v>800</v>
      </c>
    </row>
    <row r="1387" spans="1:6" ht="15.75">
      <c r="C1387" s="2" t="s">
        <v>801</v>
      </c>
      <c r="D1387" s="2" t="s">
        <v>16</v>
      </c>
      <c r="F1387" s="2" t="s">
        <v>397</v>
      </c>
    </row>
    <row r="1389" spans="1:6" ht="16.5">
      <c r="A1389" s="1" t="s">
        <v>1095</v>
      </c>
    </row>
    <row r="1390" spans="1:6" ht="16.5">
      <c r="A1390" s="1"/>
    </row>
    <row r="1391" spans="1:6" ht="15.75">
      <c r="C1391" s="2" t="s">
        <v>801</v>
      </c>
      <c r="D1391" s="2" t="s">
        <v>16</v>
      </c>
      <c r="F1391" s="2" t="s">
        <v>431</v>
      </c>
    </row>
    <row r="1393" spans="1:6" ht="16.5">
      <c r="A1393" s="1" t="s">
        <v>802</v>
      </c>
    </row>
    <row r="1394" spans="1:6" ht="15.75">
      <c r="C1394" s="2" t="s">
        <v>803</v>
      </c>
      <c r="D1394" s="2" t="s">
        <v>16</v>
      </c>
      <c r="F1394" s="2" t="s">
        <v>490</v>
      </c>
    </row>
    <row r="1396" spans="1:6" ht="16.5">
      <c r="A1396" s="1" t="s">
        <v>661</v>
      </c>
    </row>
    <row r="1397" spans="1:6" ht="15.75">
      <c r="A1397" s="2"/>
    </row>
    <row r="1398" spans="1:6" ht="15.75">
      <c r="C1398" s="2" t="s">
        <v>1096</v>
      </c>
      <c r="D1398" s="2" t="s">
        <v>16</v>
      </c>
      <c r="F1398" s="2" t="s">
        <v>804</v>
      </c>
    </row>
    <row r="1400" spans="1:6" ht="16.5">
      <c r="A1400" s="1" t="s">
        <v>1097</v>
      </c>
    </row>
    <row r="1401" spans="1:6" ht="16.5">
      <c r="A1401" s="1"/>
    </row>
    <row r="1402" spans="1:6" ht="15.75">
      <c r="C1402" s="2" t="s">
        <v>805</v>
      </c>
      <c r="D1402" s="2" t="s">
        <v>16</v>
      </c>
      <c r="F1402" s="2" t="s">
        <v>806</v>
      </c>
    </row>
    <row r="1404" spans="1:6" ht="16.5">
      <c r="A1404" s="1" t="s">
        <v>807</v>
      </c>
    </row>
    <row r="1405" spans="1:6" ht="15.75">
      <c r="C1405" s="2" t="s">
        <v>477</v>
      </c>
      <c r="D1405" s="2" t="s">
        <v>16</v>
      </c>
      <c r="F1405" s="2" t="s">
        <v>490</v>
      </c>
    </row>
    <row r="1406" spans="1:6" ht="16.5">
      <c r="A1406" s="1" t="s">
        <v>808</v>
      </c>
    </row>
    <row r="1407" spans="1:6" ht="15.75">
      <c r="C1407" s="2" t="s">
        <v>809</v>
      </c>
      <c r="D1407" s="2" t="s">
        <v>16</v>
      </c>
      <c r="F1407" s="2" t="s">
        <v>810</v>
      </c>
    </row>
    <row r="1409" spans="1:6" ht="16.5">
      <c r="A1409" s="1" t="s">
        <v>811</v>
      </c>
    </row>
    <row r="1410" spans="1:6" ht="15.75">
      <c r="C1410" s="2" t="s">
        <v>55</v>
      </c>
      <c r="D1410" s="2" t="s">
        <v>16</v>
      </c>
      <c r="F1410" s="2" t="s">
        <v>812</v>
      </c>
    </row>
    <row r="1412" spans="1:6" ht="16.5">
      <c r="A1412" s="1" t="s">
        <v>813</v>
      </c>
    </row>
    <row r="1413" spans="1:6" ht="15.75">
      <c r="C1413" s="2" t="s">
        <v>814</v>
      </c>
      <c r="D1413" s="2" t="s">
        <v>2</v>
      </c>
      <c r="F1413" s="2" t="s">
        <v>815</v>
      </c>
    </row>
    <row r="1415" spans="1:6" ht="21">
      <c r="A1415" s="1" t="s">
        <v>14</v>
      </c>
    </row>
    <row r="1416" spans="1:6" ht="15.75">
      <c r="C1416" s="2" t="s">
        <v>816</v>
      </c>
      <c r="D1416" s="2" t="s">
        <v>16</v>
      </c>
      <c r="F1416" s="2" t="s">
        <v>231</v>
      </c>
    </row>
    <row r="1418" spans="1:6" ht="21">
      <c r="A1418" s="1" t="s">
        <v>14</v>
      </c>
    </row>
    <row r="1419" spans="1:6" ht="15.75">
      <c r="C1419" s="2" t="s">
        <v>817</v>
      </c>
      <c r="D1419" s="2" t="s">
        <v>16</v>
      </c>
      <c r="F1419" s="2" t="s">
        <v>818</v>
      </c>
    </row>
    <row r="1421" spans="1:6" ht="21">
      <c r="A1421" s="1" t="s">
        <v>11</v>
      </c>
    </row>
    <row r="1422" spans="1:6" ht="15.75">
      <c r="A1422" s="2"/>
    </row>
    <row r="1423" spans="1:6" ht="15.75">
      <c r="C1423" s="2" t="s">
        <v>1098</v>
      </c>
      <c r="D1423" s="2" t="s">
        <v>16</v>
      </c>
      <c r="F1423" s="2" t="s">
        <v>475</v>
      </c>
    </row>
    <row r="1425" spans="1:6" ht="21">
      <c r="A1425" s="1" t="s">
        <v>339</v>
      </c>
    </row>
    <row r="1426" spans="1:6" ht="15.75">
      <c r="C1426" s="2" t="s">
        <v>819</v>
      </c>
      <c r="D1426" s="2" t="s">
        <v>16</v>
      </c>
      <c r="F1426" s="2" t="s">
        <v>85</v>
      </c>
    </row>
    <row r="1428" spans="1:6" ht="16.5">
      <c r="A1428" s="1" t="s">
        <v>796</v>
      </c>
    </row>
    <row r="1429" spans="1:6" ht="15.75">
      <c r="C1429" s="2" t="s">
        <v>820</v>
      </c>
      <c r="D1429" s="2" t="s">
        <v>16</v>
      </c>
      <c r="F1429" s="2" t="s">
        <v>87</v>
      </c>
    </row>
    <row r="1431" spans="1:6" ht="16.5">
      <c r="A1431" s="1" t="s">
        <v>206</v>
      </c>
    </row>
    <row r="1432" spans="1:6" ht="15.75">
      <c r="C1432" s="2" t="s">
        <v>80</v>
      </c>
      <c r="D1432" s="2" t="s">
        <v>16</v>
      </c>
      <c r="F1432" s="2" t="s">
        <v>111</v>
      </c>
    </row>
    <row r="1434" spans="1:6" ht="16.5">
      <c r="A1434" s="1" t="s">
        <v>821</v>
      </c>
    </row>
    <row r="1435" spans="1:6" ht="15.75">
      <c r="C1435" s="2" t="s">
        <v>412</v>
      </c>
      <c r="D1435" s="2" t="s">
        <v>16</v>
      </c>
      <c r="F1435" s="2" t="s">
        <v>327</v>
      </c>
    </row>
    <row r="1436" spans="1:6" ht="15.75">
      <c r="C1436" s="2" t="s">
        <v>73</v>
      </c>
      <c r="D1436" s="2" t="s">
        <v>16</v>
      </c>
      <c r="F1436" s="2" t="s">
        <v>822</v>
      </c>
    </row>
    <row r="1438" spans="1:6" ht="16.5">
      <c r="A1438" s="1" t="s">
        <v>823</v>
      </c>
    </row>
    <row r="1439" spans="1:6" ht="15.75">
      <c r="C1439" s="2" t="s">
        <v>824</v>
      </c>
      <c r="D1439" s="2" t="s">
        <v>16</v>
      </c>
      <c r="F1439" s="2" t="s">
        <v>825</v>
      </c>
    </row>
    <row r="1441" spans="1:6" ht="16.5">
      <c r="A1441" s="3" t="s">
        <v>1099</v>
      </c>
    </row>
    <row r="1442" spans="1:6" ht="16.5">
      <c r="A1442" s="3"/>
    </row>
    <row r="1443" spans="1:6" ht="15.75">
      <c r="C1443" s="2" t="s">
        <v>1100</v>
      </c>
      <c r="D1443" s="2" t="s">
        <v>16</v>
      </c>
      <c r="F1443" s="2" t="s">
        <v>826</v>
      </c>
    </row>
    <row r="1445" spans="1:6" ht="16.5">
      <c r="A1445" s="1" t="s">
        <v>266</v>
      </c>
    </row>
    <row r="1446" spans="1:6" ht="15.75">
      <c r="C1446" s="2" t="s">
        <v>410</v>
      </c>
      <c r="D1446" s="2" t="s">
        <v>16</v>
      </c>
      <c r="F1446" s="2" t="s">
        <v>827</v>
      </c>
    </row>
    <row r="1447" spans="1:6" ht="15.75">
      <c r="C1447" s="2" t="s">
        <v>52</v>
      </c>
      <c r="D1447" s="2" t="s">
        <v>16</v>
      </c>
      <c r="F1447" s="2" t="s">
        <v>827</v>
      </c>
    </row>
    <row r="1448" spans="1:6" ht="15.75">
      <c r="C1448" s="2" t="s">
        <v>496</v>
      </c>
      <c r="D1448" s="2" t="s">
        <v>16</v>
      </c>
      <c r="F1448" s="2" t="s">
        <v>827</v>
      </c>
    </row>
    <row r="1450" spans="1:6" ht="16.5">
      <c r="A1450" s="1" t="s">
        <v>54</v>
      </c>
    </row>
    <row r="1451" spans="1:6" ht="15.75">
      <c r="C1451" s="2" t="s">
        <v>52</v>
      </c>
      <c r="D1451" s="2" t="s">
        <v>16</v>
      </c>
      <c r="F1451" s="2" t="s">
        <v>827</v>
      </c>
    </row>
    <row r="1453" spans="1:6" ht="16.5">
      <c r="A1453" s="1" t="s">
        <v>1101</v>
      </c>
    </row>
    <row r="1454" spans="1:6" ht="16.5">
      <c r="A1454" s="1"/>
    </row>
    <row r="1455" spans="1:6" ht="16.5">
      <c r="A1455" s="1"/>
    </row>
    <row r="1456" spans="1:6" ht="16.5">
      <c r="A1456" s="1"/>
    </row>
    <row r="1457" spans="1:6" ht="16.5">
      <c r="A1457" s="1"/>
    </row>
    <row r="1458" spans="1:6" ht="16.5">
      <c r="A1458" s="1"/>
    </row>
    <row r="1459" spans="1:6" ht="15.75">
      <c r="C1459" s="2" t="s">
        <v>828</v>
      </c>
      <c r="D1459" s="2" t="s">
        <v>16</v>
      </c>
      <c r="F1459" s="2" t="s">
        <v>829</v>
      </c>
    </row>
    <row r="1461" spans="1:6" ht="16.5">
      <c r="A1461" s="1" t="s">
        <v>830</v>
      </c>
    </row>
    <row r="1462" spans="1:6" ht="16.5">
      <c r="A1462" s="1" t="s">
        <v>831</v>
      </c>
    </row>
    <row r="1463" spans="1:6" ht="16.5">
      <c r="A1463" s="1" t="s">
        <v>832</v>
      </c>
    </row>
    <row r="1464" spans="1:6" ht="16.5">
      <c r="A1464" s="1" t="s">
        <v>833</v>
      </c>
    </row>
    <row r="1465" spans="1:6" ht="16.5">
      <c r="A1465" s="1" t="s">
        <v>834</v>
      </c>
    </row>
    <row r="1466" spans="1:6" ht="15.75">
      <c r="C1466" s="2" t="s">
        <v>835</v>
      </c>
      <c r="D1466" s="2" t="s">
        <v>16</v>
      </c>
      <c r="F1466" s="2" t="s">
        <v>397</v>
      </c>
    </row>
    <row r="1468" spans="1:6" ht="21">
      <c r="A1468" s="1" t="s">
        <v>836</v>
      </c>
    </row>
    <row r="1469" spans="1:6" ht="16.5">
      <c r="A1469" s="1" t="s">
        <v>837</v>
      </c>
    </row>
    <row r="1470" spans="1:6" ht="16.5">
      <c r="A1470" s="1" t="s">
        <v>838</v>
      </c>
    </row>
    <row r="1471" spans="1:6" ht="21">
      <c r="A1471" s="1" t="s">
        <v>839</v>
      </c>
    </row>
    <row r="1472" spans="1:6" ht="16.5">
      <c r="A1472" s="1" t="s">
        <v>840</v>
      </c>
    </row>
    <row r="1473" spans="1:6" ht="15.75">
      <c r="C1473" s="2" t="s">
        <v>835</v>
      </c>
      <c r="D1473" s="2" t="s">
        <v>16</v>
      </c>
      <c r="F1473" s="2" t="s">
        <v>841</v>
      </c>
    </row>
    <row r="1475" spans="1:6" ht="16.5">
      <c r="A1475" s="1" t="s">
        <v>842</v>
      </c>
    </row>
    <row r="1476" spans="1:6" ht="15.75">
      <c r="C1476" s="2" t="s">
        <v>843</v>
      </c>
      <c r="D1476" s="2" t="s">
        <v>16</v>
      </c>
      <c r="F1476" s="2" t="s">
        <v>844</v>
      </c>
    </row>
    <row r="1478" spans="1:6" ht="21">
      <c r="A1478" s="10" t="s">
        <v>1102</v>
      </c>
    </row>
    <row r="1479" spans="1:6" ht="16.5">
      <c r="A1479" s="10"/>
    </row>
    <row r="1480" spans="1:6" ht="21">
      <c r="A1480" s="1" t="s">
        <v>1103</v>
      </c>
    </row>
    <row r="1481" spans="1:6" ht="16.5">
      <c r="A1481" s="1"/>
    </row>
    <row r="1482" spans="1:6" ht="16.5">
      <c r="A1482" s="6" t="s">
        <v>1104</v>
      </c>
    </row>
    <row r="1483" spans="1:6" ht="16.5">
      <c r="A1483" s="6"/>
    </row>
    <row r="1484" spans="1:6" ht="15.75">
      <c r="A1484" s="2" t="s">
        <v>845</v>
      </c>
      <c r="B1484" s="2" t="s">
        <v>16</v>
      </c>
      <c r="C1484" s="2"/>
      <c r="F1484" s="2" t="s">
        <v>846</v>
      </c>
    </row>
    <row r="1486" spans="1:6" ht="21">
      <c r="A1486" s="10" t="s">
        <v>847</v>
      </c>
    </row>
    <row r="1487" spans="1:6" ht="15.75">
      <c r="A1487" s="2"/>
    </row>
    <row r="1488" spans="1:6" ht="15.75">
      <c r="C1488" s="2" t="s">
        <v>1105</v>
      </c>
      <c r="D1488" s="2" t="s">
        <v>16</v>
      </c>
      <c r="F1488" s="2" t="s">
        <v>841</v>
      </c>
    </row>
    <row r="1490" spans="1:6" ht="16.5">
      <c r="A1490" s="1" t="s">
        <v>1106</v>
      </c>
    </row>
    <row r="1491" spans="1:6" ht="16.5">
      <c r="A1491" s="1"/>
    </row>
    <row r="1492" spans="1:6" ht="15.75">
      <c r="C1492" s="2" t="s">
        <v>848</v>
      </c>
      <c r="D1492" s="2" t="s">
        <v>16</v>
      </c>
      <c r="F1492" s="2" t="s">
        <v>431</v>
      </c>
    </row>
    <row r="1494" spans="1:6" ht="16.5">
      <c r="A1494" s="1" t="s">
        <v>1107</v>
      </c>
    </row>
    <row r="1495" spans="1:6" ht="16.5">
      <c r="A1495" s="1"/>
    </row>
    <row r="1496" spans="1:6" ht="15.75">
      <c r="C1496" s="2" t="s">
        <v>850</v>
      </c>
      <c r="D1496" s="2" t="s">
        <v>16</v>
      </c>
      <c r="F1496" s="2" t="s">
        <v>475</v>
      </c>
    </row>
    <row r="1497" spans="1:6" ht="15.75">
      <c r="C1497" s="2" t="s">
        <v>851</v>
      </c>
      <c r="D1497" s="2" t="s">
        <v>16</v>
      </c>
      <c r="F1497" s="2" t="s">
        <v>475</v>
      </c>
    </row>
    <row r="1499" spans="1:6" ht="21">
      <c r="A1499" s="10" t="s">
        <v>852</v>
      </c>
    </row>
    <row r="1500" spans="1:6" ht="15.75">
      <c r="C1500" s="2" t="s">
        <v>853</v>
      </c>
      <c r="D1500" s="2" t="s">
        <v>16</v>
      </c>
      <c r="F1500" s="2" t="s">
        <v>694</v>
      </c>
    </row>
    <row r="1502" spans="1:6" ht="21">
      <c r="A1502" s="10" t="s">
        <v>854</v>
      </c>
    </row>
    <row r="1503" spans="1:6" ht="15.75">
      <c r="C1503" s="2" t="s">
        <v>855</v>
      </c>
      <c r="D1503" s="2" t="s">
        <v>16</v>
      </c>
      <c r="F1503" s="2" t="s">
        <v>856</v>
      </c>
    </row>
    <row r="1505" spans="1:6" ht="16.5">
      <c r="A1505" s="1" t="s">
        <v>1109</v>
      </c>
    </row>
    <row r="1506" spans="1:6" ht="16.5">
      <c r="A1506" s="1"/>
    </row>
    <row r="1507" spans="1:6" ht="15.75">
      <c r="C1507" s="2" t="s">
        <v>1108</v>
      </c>
      <c r="D1507" s="2" t="s">
        <v>16</v>
      </c>
      <c r="F1507" s="2" t="s">
        <v>197</v>
      </c>
    </row>
    <row r="1509" spans="1:6" ht="16.5">
      <c r="A1509" s="1" t="s">
        <v>857</v>
      </c>
    </row>
    <row r="1510" spans="1:6" ht="15.75">
      <c r="C1510" s="2" t="s">
        <v>858</v>
      </c>
      <c r="D1510" s="2" t="s">
        <v>16</v>
      </c>
      <c r="F1510" s="2" t="s">
        <v>378</v>
      </c>
    </row>
    <row r="1512" spans="1:6" ht="16.5">
      <c r="A1512" s="1" t="s">
        <v>859</v>
      </c>
    </row>
    <row r="1513" spans="1:6" ht="15.75">
      <c r="A1513" s="2"/>
    </row>
    <row r="1514" spans="1:6" ht="15.75">
      <c r="C1514" s="2" t="s">
        <v>1110</v>
      </c>
      <c r="D1514" s="2" t="s">
        <v>16</v>
      </c>
      <c r="F1514" s="2" t="s">
        <v>85</v>
      </c>
    </row>
    <row r="1515" spans="1:6" ht="15.75">
      <c r="C1515" s="2" t="s">
        <v>1111</v>
      </c>
      <c r="D1515" s="2" t="s">
        <v>16</v>
      </c>
      <c r="F1515" s="2" t="s">
        <v>85</v>
      </c>
    </row>
    <row r="1517" spans="1:6" ht="16.5">
      <c r="A1517" s="1" t="s">
        <v>1112</v>
      </c>
    </row>
    <row r="1518" spans="1:6" ht="16.5">
      <c r="A1518" s="1"/>
    </row>
    <row r="1519" spans="1:6" ht="15.75">
      <c r="C1519" s="2" t="s">
        <v>860</v>
      </c>
      <c r="D1519" s="2" t="s">
        <v>16</v>
      </c>
      <c r="F1519" s="2" t="s">
        <v>61</v>
      </c>
    </row>
    <row r="1521" spans="1:6" ht="16.5">
      <c r="A1521" s="1" t="s">
        <v>1113</v>
      </c>
    </row>
    <row r="1522" spans="1:6" ht="16.5">
      <c r="A1522" s="1"/>
    </row>
    <row r="1523" spans="1:6" ht="15.75">
      <c r="C1523" s="2" t="s">
        <v>861</v>
      </c>
      <c r="D1523" s="2" t="s">
        <v>16</v>
      </c>
      <c r="F1523" s="2" t="s">
        <v>82</v>
      </c>
    </row>
    <row r="1524" spans="1:6" ht="15.75">
      <c r="C1524" s="2" t="s">
        <v>862</v>
      </c>
      <c r="D1524" s="2" t="s">
        <v>16</v>
      </c>
      <c r="F1524" s="2" t="s">
        <v>82</v>
      </c>
    </row>
    <row r="1526" spans="1:6" ht="16.5">
      <c r="A1526" s="1" t="s">
        <v>1114</v>
      </c>
    </row>
    <row r="1527" spans="1:6" ht="16.5">
      <c r="A1527" s="1"/>
    </row>
    <row r="1528" spans="1:6" ht="15.75">
      <c r="C1528" s="2" t="s">
        <v>863</v>
      </c>
      <c r="D1528" s="2" t="s">
        <v>16</v>
      </c>
      <c r="F1528" s="2" t="s">
        <v>82</v>
      </c>
    </row>
    <row r="1530" spans="1:6" ht="16.5">
      <c r="A1530" s="1" t="s">
        <v>129</v>
      </c>
    </row>
    <row r="1531" spans="1:6" ht="15.75">
      <c r="C1531" s="2" t="s">
        <v>864</v>
      </c>
      <c r="D1531" s="2" t="s">
        <v>16</v>
      </c>
      <c r="F1531" s="2" t="s">
        <v>352</v>
      </c>
    </row>
    <row r="1533" spans="1:6" ht="16.5">
      <c r="A1533" s="1" t="s">
        <v>865</v>
      </c>
    </row>
    <row r="1534" spans="1:6" ht="15.75">
      <c r="C1534" s="2" t="s">
        <v>866</v>
      </c>
      <c r="D1534" s="2" t="s">
        <v>16</v>
      </c>
      <c r="F1534" s="2" t="s">
        <v>318</v>
      </c>
    </row>
    <row r="1536" spans="1:6" ht="21">
      <c r="A1536" s="1" t="s">
        <v>867</v>
      </c>
    </row>
    <row r="1537" spans="1:6" ht="15.75">
      <c r="C1537" s="2" t="s">
        <v>868</v>
      </c>
      <c r="D1537" s="2" t="s">
        <v>16</v>
      </c>
      <c r="F1537" s="2" t="s">
        <v>395</v>
      </c>
    </row>
    <row r="1539" spans="1:6" ht="21">
      <c r="A1539" s="1" t="s">
        <v>869</v>
      </c>
    </row>
    <row r="1540" spans="1:6" ht="21">
      <c r="A1540" s="1" t="s">
        <v>870</v>
      </c>
    </row>
    <row r="1541" spans="1:6" ht="21">
      <c r="A1541" s="1" t="s">
        <v>871</v>
      </c>
    </row>
    <row r="1542" spans="1:6" ht="16.5">
      <c r="A1542" s="1" t="s">
        <v>872</v>
      </c>
    </row>
    <row r="1543" spans="1:6" ht="15.75">
      <c r="C1543" s="2" t="s">
        <v>835</v>
      </c>
      <c r="D1543" s="2" t="s">
        <v>16</v>
      </c>
      <c r="F1543" s="2" t="s">
        <v>431</v>
      </c>
    </row>
    <row r="1545" spans="1:6" ht="21">
      <c r="A1545" s="1" t="s">
        <v>212</v>
      </c>
    </row>
    <row r="1546" spans="1:6" ht="15.75">
      <c r="C1546" s="2" t="s">
        <v>873</v>
      </c>
      <c r="D1546" s="2" t="s">
        <v>16</v>
      </c>
      <c r="F1546" s="2" t="s">
        <v>874</v>
      </c>
    </row>
    <row r="1547" spans="1:6" ht="15.75">
      <c r="C1547" s="2" t="s">
        <v>875</v>
      </c>
      <c r="D1547" s="2" t="s">
        <v>16</v>
      </c>
      <c r="F1547" s="2" t="s">
        <v>876</v>
      </c>
    </row>
    <row r="1548" spans="1:6" ht="15.75">
      <c r="C1548" s="2" t="s">
        <v>877</v>
      </c>
      <c r="D1548" s="2" t="s">
        <v>16</v>
      </c>
      <c r="F1548" s="2" t="s">
        <v>197</v>
      </c>
    </row>
    <row r="1550" spans="1:6" ht="16.5">
      <c r="A1550" s="1" t="s">
        <v>878</v>
      </c>
    </row>
    <row r="1551" spans="1:6" ht="15.75">
      <c r="C1551" s="2" t="s">
        <v>879</v>
      </c>
      <c r="D1551" s="2" t="s">
        <v>16</v>
      </c>
      <c r="F1551" s="2" t="s">
        <v>880</v>
      </c>
    </row>
    <row r="1553" spans="1:6" ht="16.5">
      <c r="A1553" s="1" t="s">
        <v>1115</v>
      </c>
    </row>
    <row r="1554" spans="1:6" ht="16.5">
      <c r="A1554" s="1"/>
    </row>
    <row r="1555" spans="1:6" ht="16.5">
      <c r="A1555" s="1" t="s">
        <v>1116</v>
      </c>
    </row>
    <row r="1556" spans="1:6" ht="16.5">
      <c r="A1556" s="1"/>
    </row>
    <row r="1557" spans="1:6" ht="15.75">
      <c r="C1557" s="2" t="s">
        <v>881</v>
      </c>
      <c r="D1557" s="2" t="s">
        <v>16</v>
      </c>
      <c r="F1557" s="2" t="s">
        <v>882</v>
      </c>
    </row>
    <row r="1559" spans="1:6" ht="21">
      <c r="A1559" s="1" t="s">
        <v>599</v>
      </c>
    </row>
    <row r="1560" spans="1:6" ht="15.75">
      <c r="C1560" s="2" t="s">
        <v>883</v>
      </c>
      <c r="D1560" s="2" t="s">
        <v>16</v>
      </c>
      <c r="F1560" s="2" t="s">
        <v>89</v>
      </c>
    </row>
    <row r="1562" spans="1:6" ht="16.5">
      <c r="A1562" s="1" t="s">
        <v>884</v>
      </c>
    </row>
    <row r="1563" spans="1:6" ht="15.75">
      <c r="C1563" s="2" t="s">
        <v>885</v>
      </c>
      <c r="D1563" s="2" t="s">
        <v>16</v>
      </c>
      <c r="F1563" s="2" t="s">
        <v>886</v>
      </c>
    </row>
    <row r="1565" spans="1:6" ht="16.5">
      <c r="A1565" s="1" t="s">
        <v>887</v>
      </c>
    </row>
    <row r="1566" spans="1:6" ht="15.75">
      <c r="C1566" s="2" t="s">
        <v>888</v>
      </c>
      <c r="D1566" s="2" t="s">
        <v>16</v>
      </c>
      <c r="F1566" s="2" t="s">
        <v>889</v>
      </c>
    </row>
    <row r="1568" spans="1:6" ht="21">
      <c r="A1568" s="1" t="s">
        <v>686</v>
      </c>
    </row>
    <row r="1569" spans="1:6" ht="15.75">
      <c r="C1569" s="2" t="s">
        <v>890</v>
      </c>
      <c r="D1569" s="2" t="s">
        <v>16</v>
      </c>
      <c r="F1569" s="2" t="s">
        <v>891</v>
      </c>
    </row>
    <row r="1571" spans="1:6" ht="21">
      <c r="A1571" s="1" t="s">
        <v>234</v>
      </c>
    </row>
    <row r="1572" spans="1:6" ht="15.75">
      <c r="C1572" s="2" t="s">
        <v>892</v>
      </c>
      <c r="D1572" s="2" t="s">
        <v>16</v>
      </c>
      <c r="F1572" s="2" t="s">
        <v>87</v>
      </c>
    </row>
    <row r="1573" spans="1:6" ht="15.75">
      <c r="C1573" s="2" t="s">
        <v>893</v>
      </c>
      <c r="D1573" s="2" t="s">
        <v>16</v>
      </c>
      <c r="F1573" s="2" t="s">
        <v>114</v>
      </c>
    </row>
    <row r="1574" spans="1:6" ht="15.75">
      <c r="C1574" s="2" t="s">
        <v>894</v>
      </c>
      <c r="D1574" s="2" t="s">
        <v>16</v>
      </c>
      <c r="F1574" s="2" t="s">
        <v>61</v>
      </c>
    </row>
    <row r="1575" spans="1:6" ht="15.75">
      <c r="C1575" s="2" t="s">
        <v>895</v>
      </c>
      <c r="D1575" s="2" t="s">
        <v>16</v>
      </c>
      <c r="F1575" s="2" t="s">
        <v>72</v>
      </c>
    </row>
    <row r="1576" spans="1:6" ht="15.75">
      <c r="C1576" s="2" t="s">
        <v>896</v>
      </c>
      <c r="D1576" s="2" t="s">
        <v>16</v>
      </c>
      <c r="F1576" s="2" t="s">
        <v>78</v>
      </c>
    </row>
    <row r="1578" spans="1:6" ht="21">
      <c r="A1578" s="1" t="s">
        <v>14</v>
      </c>
    </row>
    <row r="1579" spans="1:6" ht="15.75">
      <c r="C1579" s="2" t="s">
        <v>897</v>
      </c>
      <c r="D1579" s="2" t="s">
        <v>16</v>
      </c>
      <c r="F1579" s="2" t="s">
        <v>17</v>
      </c>
    </row>
    <row r="1580" spans="1:6" ht="15.75">
      <c r="C1580" s="2" t="s">
        <v>898</v>
      </c>
      <c r="D1580" s="2" t="s">
        <v>16</v>
      </c>
      <c r="F1580" s="2" t="s">
        <v>17</v>
      </c>
    </row>
    <row r="1581" spans="1:6" ht="15.75">
      <c r="C1581" s="2" t="s">
        <v>899</v>
      </c>
      <c r="D1581" s="2" t="s">
        <v>16</v>
      </c>
      <c r="F1581" s="2" t="s">
        <v>318</v>
      </c>
    </row>
    <row r="1583" spans="1:6" ht="21">
      <c r="A1583" s="1" t="s">
        <v>11</v>
      </c>
    </row>
    <row r="1584" spans="1:6" ht="15.75">
      <c r="C1584" s="2" t="s">
        <v>900</v>
      </c>
      <c r="D1584" s="2" t="s">
        <v>16</v>
      </c>
      <c r="F1584" s="2" t="s">
        <v>901</v>
      </c>
    </row>
    <row r="1585" spans="1:6" ht="15.75">
      <c r="C1585" s="2" t="s">
        <v>902</v>
      </c>
      <c r="D1585" s="2" t="s">
        <v>16</v>
      </c>
      <c r="F1585" s="2" t="s">
        <v>100</v>
      </c>
    </row>
    <row r="1586" spans="1:6" ht="15.75">
      <c r="C1586" s="2" t="s">
        <v>903</v>
      </c>
      <c r="D1586" s="2" t="s">
        <v>16</v>
      </c>
      <c r="F1586" s="2" t="s">
        <v>62</v>
      </c>
    </row>
    <row r="1587" spans="1:6" ht="15.75">
      <c r="C1587" s="2" t="s">
        <v>904</v>
      </c>
      <c r="D1587" s="2" t="s">
        <v>16</v>
      </c>
      <c r="F1587" s="2" t="s">
        <v>370</v>
      </c>
    </row>
    <row r="1588" spans="1:6" ht="15.75">
      <c r="C1588" s="2" t="s">
        <v>905</v>
      </c>
      <c r="D1588" s="2" t="s">
        <v>16</v>
      </c>
      <c r="F1588" s="2" t="s">
        <v>78</v>
      </c>
    </row>
    <row r="1589" spans="1:6" ht="15.75">
      <c r="C1589" s="2" t="s">
        <v>906</v>
      </c>
      <c r="D1589" s="2" t="s">
        <v>16</v>
      </c>
      <c r="F1589" s="2" t="s">
        <v>78</v>
      </c>
    </row>
    <row r="1590" spans="1:6" ht="15.75">
      <c r="C1590" s="2" t="s">
        <v>907</v>
      </c>
      <c r="D1590" s="2" t="s">
        <v>16</v>
      </c>
      <c r="F1590" s="2" t="s">
        <v>908</v>
      </c>
    </row>
    <row r="1592" spans="1:6" ht="16.5">
      <c r="A1592" s="1" t="s">
        <v>909</v>
      </c>
    </row>
    <row r="1593" spans="1:6" ht="21">
      <c r="A1593" s="1" t="s">
        <v>910</v>
      </c>
    </row>
    <row r="1594" spans="1:6" ht="15.75">
      <c r="C1594" s="2" t="s">
        <v>911</v>
      </c>
      <c r="D1594" s="2" t="s">
        <v>16</v>
      </c>
      <c r="F1594" s="2" t="s">
        <v>318</v>
      </c>
    </row>
    <row r="1596" spans="1:6" ht="21">
      <c r="A1596" s="1" t="s">
        <v>361</v>
      </c>
    </row>
    <row r="1597" spans="1:6" ht="15.75">
      <c r="C1597" s="2" t="s">
        <v>912</v>
      </c>
      <c r="D1597" s="2" t="s">
        <v>16</v>
      </c>
      <c r="F1597" s="2" t="s">
        <v>370</v>
      </c>
    </row>
    <row r="1599" spans="1:6" ht="21">
      <c r="A1599" s="1" t="s">
        <v>913</v>
      </c>
    </row>
    <row r="1600" spans="1:6" ht="15.75">
      <c r="C1600" s="2" t="s">
        <v>914</v>
      </c>
      <c r="D1600" s="2" t="s">
        <v>16</v>
      </c>
      <c r="F1600" s="2" t="s">
        <v>61</v>
      </c>
    </row>
    <row r="1602" spans="1:6" ht="21">
      <c r="A1602" s="1" t="s">
        <v>915</v>
      </c>
    </row>
    <row r="1603" spans="1:6" ht="15.75">
      <c r="C1603" s="2" t="s">
        <v>916</v>
      </c>
      <c r="D1603" s="2" t="s">
        <v>16</v>
      </c>
      <c r="F1603" s="2" t="s">
        <v>917</v>
      </c>
    </row>
    <row r="1605" spans="1:6" ht="21">
      <c r="A1605" s="1" t="s">
        <v>740</v>
      </c>
    </row>
    <row r="1606" spans="1:6" ht="15.75">
      <c r="C1606" s="2" t="s">
        <v>918</v>
      </c>
      <c r="D1606" s="2" t="s">
        <v>16</v>
      </c>
      <c r="F1606" s="2" t="s">
        <v>919</v>
      </c>
    </row>
    <row r="1608" spans="1:6" ht="21">
      <c r="A1608" s="1" t="s">
        <v>741</v>
      </c>
    </row>
    <row r="1609" spans="1:6" ht="15.75">
      <c r="C1609" s="2"/>
    </row>
    <row r="1610" spans="1:6" ht="15.75">
      <c r="C1610" s="2" t="s">
        <v>1117</v>
      </c>
      <c r="D1610" s="2" t="s">
        <v>16</v>
      </c>
      <c r="F1610" s="2" t="s">
        <v>104</v>
      </c>
    </row>
    <row r="1612" spans="1:6" ht="21">
      <c r="A1612" s="1" t="s">
        <v>257</v>
      </c>
    </row>
    <row r="1613" spans="1:6" ht="15.75">
      <c r="C1613" s="2" t="s">
        <v>920</v>
      </c>
      <c r="D1613" s="2" t="s">
        <v>16</v>
      </c>
      <c r="F1613" s="2" t="s">
        <v>431</v>
      </c>
    </row>
    <row r="1615" spans="1:6" ht="21">
      <c r="A1615" s="1" t="s">
        <v>19</v>
      </c>
    </row>
    <row r="1616" spans="1:6" ht="15.75">
      <c r="C1616" s="2" t="s">
        <v>921</v>
      </c>
      <c r="D1616" s="2" t="s">
        <v>16</v>
      </c>
      <c r="F1616" s="2" t="s">
        <v>284</v>
      </c>
    </row>
    <row r="1618" spans="1:6" ht="21">
      <c r="A1618" s="1" t="s">
        <v>474</v>
      </c>
    </row>
    <row r="1619" spans="1:6" ht="15.75">
      <c r="C1619" s="2" t="s">
        <v>922</v>
      </c>
      <c r="D1619" s="2" t="s">
        <v>16</v>
      </c>
      <c r="F1619" s="2" t="s">
        <v>923</v>
      </c>
    </row>
    <row r="1620" spans="1:6" ht="15.75">
      <c r="C1620" s="2" t="s">
        <v>924</v>
      </c>
      <c r="D1620" s="2" t="s">
        <v>16</v>
      </c>
      <c r="F1620" s="2" t="s">
        <v>62</v>
      </c>
    </row>
    <row r="1621" spans="1:6" ht="15.75">
      <c r="C1621" s="2" t="s">
        <v>925</v>
      </c>
      <c r="D1621" s="2" t="s">
        <v>16</v>
      </c>
      <c r="F1621" s="2" t="s">
        <v>197</v>
      </c>
    </row>
    <row r="1622" spans="1:6" ht="15.75">
      <c r="C1622" s="2" t="s">
        <v>926</v>
      </c>
      <c r="D1622" s="2" t="s">
        <v>16</v>
      </c>
      <c r="F1622" s="2" t="s">
        <v>694</v>
      </c>
    </row>
    <row r="1623" spans="1:6" ht="15.75">
      <c r="C1623" s="2" t="s">
        <v>927</v>
      </c>
      <c r="D1623" s="2" t="s">
        <v>16</v>
      </c>
      <c r="F1623" s="2" t="s">
        <v>90</v>
      </c>
    </row>
    <row r="1625" spans="1:6" ht="21">
      <c r="A1625" s="1" t="s">
        <v>928</v>
      </c>
    </row>
    <row r="1626" spans="1:6" ht="16.5">
      <c r="A1626" s="1" t="s">
        <v>1118</v>
      </c>
    </row>
    <row r="1627" spans="1:6" ht="16.5">
      <c r="A1627" s="1" t="s">
        <v>929</v>
      </c>
    </row>
    <row r="1629" spans="1:6" ht="15.75">
      <c r="C1629" s="2" t="s">
        <v>828</v>
      </c>
      <c r="D1629" s="2" t="s">
        <v>16</v>
      </c>
      <c r="F1629" s="2" t="s">
        <v>397</v>
      </c>
    </row>
    <row r="1631" spans="1:6" ht="21">
      <c r="A1631" s="1" t="s">
        <v>930</v>
      </c>
    </row>
    <row r="1632" spans="1:6" ht="15.75">
      <c r="A1632" s="2"/>
    </row>
    <row r="1633" spans="1:6" ht="15.75">
      <c r="C1633" s="2" t="s">
        <v>1119</v>
      </c>
      <c r="D1633" s="2" t="s">
        <v>16</v>
      </c>
      <c r="F1633" s="2" t="s">
        <v>919</v>
      </c>
    </row>
    <row r="1635" spans="1:6" ht="21">
      <c r="A1635" s="1" t="s">
        <v>931</v>
      </c>
    </row>
    <row r="1636" spans="1:6" ht="15.75">
      <c r="C1636" s="2" t="s">
        <v>932</v>
      </c>
      <c r="D1636" s="2" t="s">
        <v>16</v>
      </c>
      <c r="F1636" s="2" t="s">
        <v>933</v>
      </c>
    </row>
    <row r="1638" spans="1:6" ht="21">
      <c r="A1638" s="1" t="s">
        <v>934</v>
      </c>
    </row>
    <row r="1639" spans="1:6" ht="15.75">
      <c r="B1639" s="2"/>
    </row>
    <row r="1640" spans="1:6" ht="15.75">
      <c r="C1640" s="2" t="s">
        <v>1120</v>
      </c>
      <c r="D1640" s="2" t="s">
        <v>16</v>
      </c>
      <c r="F1640" s="2" t="s">
        <v>935</v>
      </c>
    </row>
    <row r="1642" spans="1:6" ht="21">
      <c r="A1642" s="1" t="s">
        <v>741</v>
      </c>
    </row>
    <row r="1643" spans="1:6" ht="15.75">
      <c r="C1643" s="2"/>
      <c r="F1643" s="2" t="s">
        <v>937</v>
      </c>
    </row>
    <row r="1644" spans="1:6" ht="15.75">
      <c r="C1644" s="2" t="s">
        <v>936</v>
      </c>
      <c r="D1644" s="2" t="s">
        <v>16</v>
      </c>
    </row>
    <row r="1645" spans="1:6" ht="21">
      <c r="A1645" s="1" t="s">
        <v>25</v>
      </c>
    </row>
    <row r="1646" spans="1:6" ht="15.75">
      <c r="A1646" s="2"/>
    </row>
    <row r="1647" spans="1:6" ht="15.75">
      <c r="C1647" s="2" t="s">
        <v>1121</v>
      </c>
      <c r="D1647" s="2" t="s">
        <v>16</v>
      </c>
      <c r="F1647" s="2" t="s">
        <v>938</v>
      </c>
    </row>
    <row r="1649" spans="1:6" ht="16.5">
      <c r="A1649" s="1" t="s">
        <v>939</v>
      </c>
    </row>
    <row r="1650" spans="1:6" ht="15.75">
      <c r="C1650" s="2" t="s">
        <v>920</v>
      </c>
      <c r="D1650" s="2" t="s">
        <v>16</v>
      </c>
      <c r="F1650" s="2" t="s">
        <v>935</v>
      </c>
    </row>
    <row r="1652" spans="1:6" ht="16.5">
      <c r="A1652" s="1" t="s">
        <v>1122</v>
      </c>
    </row>
    <row r="1653" spans="1:6" ht="16.5">
      <c r="A1653" s="1"/>
    </row>
    <row r="1654" spans="1:6" ht="15.75">
      <c r="C1654" s="2" t="s">
        <v>412</v>
      </c>
      <c r="D1654" s="2" t="s">
        <v>16</v>
      </c>
      <c r="F1654" s="2" t="s">
        <v>483</v>
      </c>
    </row>
    <row r="1656" spans="1:6" ht="16.5">
      <c r="A1656" s="1" t="s">
        <v>1123</v>
      </c>
    </row>
    <row r="1657" spans="1:6" ht="16.5">
      <c r="A1657" s="1"/>
    </row>
    <row r="1658" spans="1:6" ht="15.75">
      <c r="C1658" s="2" t="s">
        <v>940</v>
      </c>
      <c r="D1658" s="2" t="s">
        <v>16</v>
      </c>
      <c r="F1658" s="2" t="s">
        <v>222</v>
      </c>
    </row>
    <row r="1659" spans="1:6" ht="16.5">
      <c r="A1659" s="1" t="s">
        <v>941</v>
      </c>
    </row>
    <row r="1660" spans="1:6" ht="15.75">
      <c r="A1660" s="2"/>
    </row>
    <row r="1661" spans="1:6" ht="15.75">
      <c r="C1661" s="2" t="s">
        <v>1124</v>
      </c>
      <c r="D1661" s="2" t="s">
        <v>16</v>
      </c>
      <c r="F1661" s="2" t="s">
        <v>942</v>
      </c>
    </row>
    <row r="1663" spans="1:6" ht="16.5">
      <c r="A1663" s="1" t="s">
        <v>943</v>
      </c>
      <c r="B1663" s="1" t="s">
        <v>849</v>
      </c>
    </row>
    <row r="1664" spans="1:6" ht="15.75">
      <c r="C1664" s="2" t="s">
        <v>582</v>
      </c>
      <c r="D1664" s="2" t="s">
        <v>16</v>
      </c>
      <c r="F1664" s="2" t="s">
        <v>944</v>
      </c>
    </row>
    <row r="1666" spans="1:6" ht="16.5">
      <c r="A1666" s="1" t="s">
        <v>1107</v>
      </c>
    </row>
    <row r="1667" spans="1:6" ht="16.5">
      <c r="A1667" s="1"/>
    </row>
    <row r="1668" spans="1:6" ht="15.75">
      <c r="C1668" s="2" t="s">
        <v>582</v>
      </c>
      <c r="D1668" s="2" t="s">
        <v>16</v>
      </c>
      <c r="F1668" s="2" t="s">
        <v>945</v>
      </c>
    </row>
    <row r="1669" spans="1:6" ht="15.75">
      <c r="C1669" s="2" t="s">
        <v>946</v>
      </c>
      <c r="D1669" s="2" t="s">
        <v>16</v>
      </c>
      <c r="F1669" s="2" t="s">
        <v>47</v>
      </c>
    </row>
    <row r="1671" spans="1:6" ht="16.5">
      <c r="A1671" s="1" t="s">
        <v>1125</v>
      </c>
    </row>
    <row r="1672" spans="1:6" ht="16.5">
      <c r="A1672" s="1"/>
    </row>
    <row r="1673" spans="1:6" ht="15.75">
      <c r="C1673" s="2" t="s">
        <v>496</v>
      </c>
      <c r="D1673" s="2" t="s">
        <v>16</v>
      </c>
      <c r="F1673" s="2" t="s">
        <v>556</v>
      </c>
    </row>
    <row r="1674" spans="1:6" ht="15.75">
      <c r="C1674" s="2" t="s">
        <v>496</v>
      </c>
      <c r="D1674" s="2" t="s">
        <v>16</v>
      </c>
      <c r="F1674" s="2" t="s">
        <v>556</v>
      </c>
    </row>
    <row r="1676" spans="1:6" ht="16.5">
      <c r="A1676" s="1" t="s">
        <v>1126</v>
      </c>
    </row>
    <row r="1677" spans="1:6" ht="16.5">
      <c r="A1677" s="1"/>
    </row>
    <row r="1678" spans="1:6" ht="15.75">
      <c r="C1678" s="2" t="s">
        <v>744</v>
      </c>
      <c r="D1678" s="2" t="s">
        <v>16</v>
      </c>
      <c r="F1678" s="2" t="s">
        <v>177</v>
      </c>
    </row>
    <row r="1679" spans="1:6" ht="15.75">
      <c r="C1679" s="2" t="s">
        <v>947</v>
      </c>
      <c r="D1679" s="2" t="s">
        <v>2</v>
      </c>
      <c r="F1679" s="2" t="s">
        <v>100</v>
      </c>
    </row>
    <row r="1681" spans="1:6" ht="16.5">
      <c r="A1681" s="1" t="s">
        <v>1127</v>
      </c>
    </row>
    <row r="1682" spans="1:6" ht="16.5">
      <c r="A1682" s="1"/>
    </row>
    <row r="1683" spans="1:6" ht="15.75">
      <c r="A1683" s="2"/>
    </row>
    <row r="1684" spans="1:6" ht="15.75">
      <c r="C1684" s="2" t="s">
        <v>1128</v>
      </c>
      <c r="D1684" s="2" t="s">
        <v>16</v>
      </c>
      <c r="F1684" s="2" t="s">
        <v>949</v>
      </c>
    </row>
    <row r="1685" spans="1:6" ht="15.75">
      <c r="C1685" s="2" t="s">
        <v>1129</v>
      </c>
      <c r="D1685" s="2" t="s">
        <v>2</v>
      </c>
      <c r="F1685" s="2" t="s">
        <v>302</v>
      </c>
    </row>
    <row r="1686" spans="1:6" ht="15.75">
      <c r="C1686" s="2" t="s">
        <v>1129</v>
      </c>
      <c r="D1686" s="2" t="s">
        <v>2</v>
      </c>
      <c r="F1686" s="2" t="s">
        <v>302</v>
      </c>
    </row>
    <row r="1688" spans="1:6" ht="16.5">
      <c r="A1688" s="1" t="s">
        <v>950</v>
      </c>
    </row>
    <row r="1689" spans="1:6" ht="15.75">
      <c r="A1689" s="2"/>
    </row>
    <row r="1690" spans="1:6" ht="15.75">
      <c r="C1690" s="2" t="s">
        <v>1130</v>
      </c>
      <c r="D1690" s="2" t="s">
        <v>16</v>
      </c>
      <c r="F1690" s="2" t="s">
        <v>104</v>
      </c>
    </row>
    <row r="1692" spans="1:6" ht="16.5">
      <c r="A1692" s="1" t="s">
        <v>951</v>
      </c>
    </row>
    <row r="1693" spans="1:6" ht="15.75">
      <c r="C1693" s="2" t="s">
        <v>83</v>
      </c>
      <c r="D1693" s="2" t="s">
        <v>16</v>
      </c>
      <c r="F1693" s="2" t="s">
        <v>298</v>
      </c>
    </row>
    <row r="1694" spans="1:6" ht="15.75">
      <c r="C1694" s="2" t="s">
        <v>137</v>
      </c>
      <c r="D1694" s="2" t="s">
        <v>16</v>
      </c>
      <c r="F1694" s="2" t="s">
        <v>298</v>
      </c>
    </row>
    <row r="1696" spans="1:6" ht="16.5">
      <c r="A1696" s="1" t="s">
        <v>1131</v>
      </c>
    </row>
    <row r="1697" spans="1:6" ht="16.5">
      <c r="A1697" s="1"/>
    </row>
    <row r="1698" spans="1:6" ht="16.5">
      <c r="A1698" s="1" t="s">
        <v>1132</v>
      </c>
    </row>
    <row r="1699" spans="1:6" ht="16.5">
      <c r="A1699" s="1"/>
    </row>
    <row r="1700" spans="1:6" ht="15.75">
      <c r="C1700" s="2" t="s">
        <v>952</v>
      </c>
      <c r="D1700" s="2" t="s">
        <v>16</v>
      </c>
      <c r="F1700" s="2" t="s">
        <v>953</v>
      </c>
    </row>
    <row r="1702" spans="1:6" ht="16.5">
      <c r="A1702" s="1" t="s">
        <v>954</v>
      </c>
    </row>
    <row r="1703" spans="1:6" ht="15.75">
      <c r="C1703" s="2" t="s">
        <v>83</v>
      </c>
      <c r="D1703" s="2" t="s">
        <v>16</v>
      </c>
      <c r="F1703" s="2" t="s">
        <v>399</v>
      </c>
    </row>
    <row r="1704" spans="1:6" ht="15.75">
      <c r="C1704" s="2" t="s">
        <v>414</v>
      </c>
      <c r="D1704" s="2" t="s">
        <v>16</v>
      </c>
      <c r="F1704" s="2" t="s">
        <v>955</v>
      </c>
    </row>
    <row r="1705" spans="1:6" ht="15.75">
      <c r="C1705" s="2" t="s">
        <v>956</v>
      </c>
      <c r="D1705" s="2" t="s">
        <v>16</v>
      </c>
      <c r="F1705" s="2" t="s">
        <v>182</v>
      </c>
    </row>
    <row r="1706" spans="1:6" ht="15.75">
      <c r="C1706" s="2" t="s">
        <v>957</v>
      </c>
      <c r="D1706" s="2" t="s">
        <v>16</v>
      </c>
      <c r="F1706" s="2" t="s">
        <v>958</v>
      </c>
    </row>
    <row r="1708" spans="1:6" ht="16.5">
      <c r="A1708" s="1" t="s">
        <v>959</v>
      </c>
    </row>
    <row r="1709" spans="1:6" ht="15.75">
      <c r="C1709" s="2" t="s">
        <v>503</v>
      </c>
      <c r="D1709" s="2" t="s">
        <v>16</v>
      </c>
      <c r="F1709" s="2" t="s">
        <v>222</v>
      </c>
    </row>
    <row r="1711" spans="1:6" ht="21">
      <c r="A1711" s="1" t="s">
        <v>25</v>
      </c>
    </row>
    <row r="1712" spans="1:6" ht="15.75">
      <c r="C1712" s="2" t="s">
        <v>960</v>
      </c>
      <c r="D1712" s="2" t="s">
        <v>16</v>
      </c>
      <c r="F1712" s="2" t="s">
        <v>620</v>
      </c>
    </row>
    <row r="1714" spans="1:6" ht="16.5">
      <c r="A1714" s="1" t="s">
        <v>743</v>
      </c>
    </row>
    <row r="1715" spans="1:6" ht="15.75">
      <c r="C1715" s="2" t="s">
        <v>957</v>
      </c>
      <c r="D1715" s="2" t="s">
        <v>16</v>
      </c>
      <c r="F1715" s="2" t="s">
        <v>222</v>
      </c>
    </row>
    <row r="1717" spans="1:6" ht="21">
      <c r="A1717" s="1" t="s">
        <v>218</v>
      </c>
    </row>
    <row r="1718" spans="1:6" ht="15.75">
      <c r="C1718" s="2" t="s">
        <v>961</v>
      </c>
      <c r="D1718" s="2" t="s">
        <v>16</v>
      </c>
      <c r="F1718" s="2" t="s">
        <v>222</v>
      </c>
    </row>
    <row r="1720" spans="1:6" ht="21">
      <c r="A1720" s="1" t="s">
        <v>962</v>
      </c>
    </row>
    <row r="1721" spans="1:6" ht="16.5">
      <c r="A1721" s="1" t="s">
        <v>963</v>
      </c>
    </row>
    <row r="1722" spans="1:6" ht="15.75">
      <c r="C1722" s="2" t="s">
        <v>964</v>
      </c>
      <c r="D1722" s="2" t="s">
        <v>16</v>
      </c>
      <c r="F1722" s="2" t="s">
        <v>965</v>
      </c>
    </row>
    <row r="1724" spans="1:6" ht="16.5">
      <c r="A1724" s="1" t="s">
        <v>175</v>
      </c>
    </row>
    <row r="1725" spans="1:6" ht="15.75">
      <c r="C1725" s="2" t="s">
        <v>43</v>
      </c>
      <c r="D1725" s="2" t="s">
        <v>16</v>
      </c>
      <c r="F1725" s="2" t="s">
        <v>556</v>
      </c>
    </row>
    <row r="1727" spans="1:6" ht="16.5">
      <c r="A1727" s="1" t="s">
        <v>966</v>
      </c>
    </row>
    <row r="1728" spans="1:6" ht="15.75">
      <c r="C1728" s="2" t="s">
        <v>692</v>
      </c>
      <c r="D1728" s="2" t="s">
        <v>16</v>
      </c>
      <c r="F1728" s="2" t="s">
        <v>357</v>
      </c>
    </row>
    <row r="1730" spans="1:6" ht="16.5">
      <c r="A1730" s="1" t="s">
        <v>967</v>
      </c>
    </row>
    <row r="1731" spans="1:6" ht="15.75">
      <c r="C1731" s="2" t="s">
        <v>705</v>
      </c>
      <c r="D1731" s="2" t="s">
        <v>16</v>
      </c>
      <c r="F1731" s="2" t="s">
        <v>399</v>
      </c>
    </row>
    <row r="1732" spans="1:6" ht="15.75">
      <c r="C1732" s="2" t="s">
        <v>968</v>
      </c>
      <c r="D1732" s="2" t="s">
        <v>16</v>
      </c>
      <c r="F1732" s="2" t="s">
        <v>399</v>
      </c>
    </row>
    <row r="1734" spans="1:6" ht="16.5">
      <c r="A1734" s="1" t="s">
        <v>969</v>
      </c>
    </row>
    <row r="1735" spans="1:6" ht="15.75">
      <c r="C1735" s="2" t="s">
        <v>970</v>
      </c>
      <c r="D1735" s="2" t="s">
        <v>16</v>
      </c>
      <c r="F1735" s="2" t="s">
        <v>378</v>
      </c>
    </row>
    <row r="1737" spans="1:6" ht="16.5">
      <c r="A1737" s="1" t="s">
        <v>402</v>
      </c>
    </row>
    <row r="1738" spans="1:6" ht="15.75">
      <c r="C1738" s="2" t="s">
        <v>412</v>
      </c>
      <c r="D1738" s="2" t="s">
        <v>16</v>
      </c>
      <c r="F1738" s="2" t="s">
        <v>327</v>
      </c>
    </row>
    <row r="1740" spans="1:6" ht="16.5">
      <c r="A1740" s="1" t="s">
        <v>971</v>
      </c>
    </row>
    <row r="1741" spans="1:6" ht="15.75">
      <c r="C1741" s="2" t="s">
        <v>972</v>
      </c>
      <c r="D1741" s="2" t="s">
        <v>16</v>
      </c>
      <c r="F1741" s="2" t="s">
        <v>973</v>
      </c>
    </row>
    <row r="1743" spans="1:6" ht="16.5">
      <c r="A1743" s="1" t="s">
        <v>974</v>
      </c>
    </row>
    <row r="1744" spans="1:6" ht="15.75">
      <c r="C1744" s="2" t="s">
        <v>975</v>
      </c>
      <c r="D1744" s="2" t="s">
        <v>2</v>
      </c>
      <c r="F1744" s="2" t="s">
        <v>556</v>
      </c>
    </row>
    <row r="1746" spans="1:6" ht="16.5">
      <c r="A1746" s="1" t="s">
        <v>1133</v>
      </c>
    </row>
    <row r="1747" spans="1:6" ht="16.5">
      <c r="A1747" s="1"/>
    </row>
    <row r="1748" spans="1:6" ht="15.75">
      <c r="C1748" s="2" t="s">
        <v>55</v>
      </c>
      <c r="D1748" s="2" t="s">
        <v>16</v>
      </c>
      <c r="F1748" s="2" t="s">
        <v>56</v>
      </c>
    </row>
    <row r="1750" spans="1:6" ht="16.5">
      <c r="A1750" s="1" t="s">
        <v>976</v>
      </c>
    </row>
    <row r="1751" spans="1:6" ht="15.75">
      <c r="C1751" s="2" t="s">
        <v>555</v>
      </c>
      <c r="D1751" s="2" t="s">
        <v>16</v>
      </c>
      <c r="F1751" s="2" t="s">
        <v>977</v>
      </c>
    </row>
    <row r="1752" spans="1:6" ht="15.75">
      <c r="C1752" s="2" t="s">
        <v>978</v>
      </c>
      <c r="D1752" s="2" t="s">
        <v>2</v>
      </c>
      <c r="F1752" s="2" t="s">
        <v>949</v>
      </c>
    </row>
    <row r="1754" spans="1:6" ht="16.5">
      <c r="A1754" s="1" t="s">
        <v>979</v>
      </c>
    </row>
    <row r="1755" spans="1:6" ht="15.75">
      <c r="C1755" s="2" t="s">
        <v>980</v>
      </c>
      <c r="D1755" s="2" t="s">
        <v>16</v>
      </c>
      <c r="F1755" s="2" t="s">
        <v>981</v>
      </c>
    </row>
    <row r="1757" spans="1:6" ht="16.5">
      <c r="A1757" s="1" t="s">
        <v>982</v>
      </c>
    </row>
    <row r="1758" spans="1:6" ht="15.75">
      <c r="C1758" s="2" t="s">
        <v>479</v>
      </c>
      <c r="D1758" s="2" t="s">
        <v>16</v>
      </c>
      <c r="F1758" s="2" t="s">
        <v>983</v>
      </c>
    </row>
    <row r="1760" spans="1:6" ht="21">
      <c r="A1760" s="1" t="s">
        <v>984</v>
      </c>
    </row>
    <row r="1761" spans="1:6" ht="15.75">
      <c r="C1761" s="2" t="s">
        <v>985</v>
      </c>
      <c r="D1761" s="2" t="s">
        <v>16</v>
      </c>
      <c r="F1761" s="2" t="s">
        <v>397</v>
      </c>
    </row>
    <row r="1763" spans="1:6" ht="21">
      <c r="A1763" s="1" t="s">
        <v>986</v>
      </c>
    </row>
    <row r="1764" spans="1:6" ht="15.75">
      <c r="C1764" s="2" t="s">
        <v>987</v>
      </c>
      <c r="D1764" s="2" t="s">
        <v>16</v>
      </c>
      <c r="F1764" s="2" t="s">
        <v>378</v>
      </c>
    </row>
    <row r="1766" spans="1:6" ht="16.5">
      <c r="A1766" s="1" t="s">
        <v>1134</v>
      </c>
    </row>
    <row r="1767" spans="1:6" ht="16.5">
      <c r="A1767" s="1"/>
    </row>
    <row r="1768" spans="1:6" ht="15.75">
      <c r="C1768" s="2" t="s">
        <v>988</v>
      </c>
      <c r="D1768" s="2" t="s">
        <v>16</v>
      </c>
      <c r="F1768" s="2" t="s">
        <v>298</v>
      </c>
    </row>
    <row r="1770" spans="1:6" ht="21">
      <c r="A1770" s="1" t="s">
        <v>607</v>
      </c>
    </row>
    <row r="1771" spans="1:6" ht="15.75">
      <c r="C1771" s="2" t="s">
        <v>989</v>
      </c>
      <c r="D1771" s="2" t="s">
        <v>16</v>
      </c>
      <c r="F1771" s="2" t="s">
        <v>990</v>
      </c>
    </row>
    <row r="1773" spans="1:6" ht="16.5">
      <c r="A1773" s="1" t="s">
        <v>991</v>
      </c>
    </row>
    <row r="1774" spans="1:6" ht="15.75">
      <c r="C1774" s="2" t="s">
        <v>992</v>
      </c>
      <c r="D1774" s="2" t="s">
        <v>16</v>
      </c>
      <c r="F1774" s="2" t="s">
        <v>812</v>
      </c>
    </row>
    <row r="1776" spans="1:6" ht="21">
      <c r="A1776" s="1" t="s">
        <v>993</v>
      </c>
    </row>
    <row r="1777" spans="1:6" ht="15.75">
      <c r="C1777" s="2" t="s">
        <v>994</v>
      </c>
      <c r="D1777" s="2" t="s">
        <v>16</v>
      </c>
      <c r="F1777" s="2" t="s">
        <v>397</v>
      </c>
    </row>
    <row r="1779" spans="1:6" ht="16.5">
      <c r="A1779" s="1" t="s">
        <v>1135</v>
      </c>
    </row>
    <row r="1780" spans="1:6" ht="16.5">
      <c r="A1780" s="1"/>
    </row>
    <row r="1781" spans="1:6" ht="16.5">
      <c r="A1781" s="10" t="s">
        <v>1136</v>
      </c>
    </row>
    <row r="1782" spans="1:6" ht="16.5">
      <c r="A1782" s="10"/>
    </row>
    <row r="1783" spans="1:6" ht="15.75">
      <c r="C1783" s="2" t="s">
        <v>995</v>
      </c>
      <c r="D1783" s="2" t="s">
        <v>16</v>
      </c>
      <c r="F1783" s="2" t="s">
        <v>490</v>
      </c>
    </row>
    <row r="1785" spans="1:6" ht="21">
      <c r="A1785" s="1" t="s">
        <v>0</v>
      </c>
    </row>
    <row r="1786" spans="1:6" ht="15.75">
      <c r="C1786" s="2" t="s">
        <v>9</v>
      </c>
      <c r="D1786" s="2" t="s">
        <v>2</v>
      </c>
      <c r="F1786" s="2" t="s">
        <v>996</v>
      </c>
    </row>
    <row r="1788" spans="1:6" ht="21">
      <c r="A1788" s="1" t="s">
        <v>586</v>
      </c>
    </row>
    <row r="1789" spans="1:6" ht="15.75">
      <c r="C1789" s="2" t="s">
        <v>9</v>
      </c>
      <c r="D1789" s="2" t="s">
        <v>2</v>
      </c>
      <c r="F1789" s="2" t="s">
        <v>483</v>
      </c>
    </row>
    <row r="1790" spans="1:6" ht="15.75">
      <c r="C1790" s="2" t="s">
        <v>9</v>
      </c>
      <c r="D1790" s="2" t="s">
        <v>2</v>
      </c>
      <c r="F1790" s="2" t="s">
        <v>587</v>
      </c>
    </row>
    <row r="1792" spans="1:6" ht="21">
      <c r="A1792" s="1" t="s">
        <v>223</v>
      </c>
    </row>
    <row r="1793" spans="1:6" ht="15.75">
      <c r="C1793" s="2" t="s">
        <v>43</v>
      </c>
      <c r="D1793" s="2" t="s">
        <v>16</v>
      </c>
      <c r="F1793" s="2" t="s">
        <v>56</v>
      </c>
    </row>
    <row r="1795" spans="1:6" ht="21">
      <c r="A1795" s="1" t="s">
        <v>438</v>
      </c>
    </row>
    <row r="1796" spans="1:6" ht="15.75">
      <c r="C1796" s="2" t="s">
        <v>33</v>
      </c>
      <c r="D1796" s="2" t="s">
        <v>16</v>
      </c>
      <c r="F1796" s="2" t="s">
        <v>550</v>
      </c>
    </row>
    <row r="1798" spans="1:6" ht="16.5">
      <c r="A1798" s="1" t="s">
        <v>997</v>
      </c>
    </row>
    <row r="1799" spans="1:6" ht="15.75">
      <c r="C1799" s="2" t="s">
        <v>998</v>
      </c>
      <c r="D1799" s="2" t="s">
        <v>16</v>
      </c>
      <c r="F1799" s="2" t="s">
        <v>999</v>
      </c>
    </row>
    <row r="1801" spans="1:6" ht="21">
      <c r="A1801" s="1" t="s">
        <v>260</v>
      </c>
    </row>
    <row r="1802" spans="1:6" ht="15.75">
      <c r="C1802" s="2" t="s">
        <v>593</v>
      </c>
      <c r="D1802" s="2" t="s">
        <v>2</v>
      </c>
      <c r="F1802" s="2" t="s">
        <v>594</v>
      </c>
    </row>
    <row r="1804" spans="1:6" ht="16.5">
      <c r="A1804" s="1" t="s">
        <v>595</v>
      </c>
    </row>
    <row r="1805" spans="1:6" ht="15.75">
      <c r="C1805" s="2" t="s">
        <v>9</v>
      </c>
      <c r="D1805" s="2" t="s">
        <v>2</v>
      </c>
      <c r="F1805" s="2" t="s">
        <v>556</v>
      </c>
    </row>
    <row r="1806" spans="1:6" ht="15.75">
      <c r="C1806" s="2" t="s">
        <v>9</v>
      </c>
      <c r="D1806" s="2" t="s">
        <v>2</v>
      </c>
      <c r="F1806" s="2" t="s">
        <v>556</v>
      </c>
    </row>
    <row r="1808" spans="1:6" ht="16.5">
      <c r="A1808" s="1" t="s">
        <v>596</v>
      </c>
    </row>
    <row r="1809" spans="1:6" ht="15.75">
      <c r="C1809" s="2" t="s">
        <v>1000</v>
      </c>
      <c r="D1809" s="2" t="s">
        <v>16</v>
      </c>
      <c r="F1809" s="2" t="s">
        <v>217</v>
      </c>
    </row>
    <row r="1810" spans="1:6" ht="15.75">
      <c r="C1810" s="2" t="s">
        <v>597</v>
      </c>
      <c r="D1810" s="2" t="s">
        <v>16</v>
      </c>
      <c r="F1810" s="2" t="s">
        <v>268</v>
      </c>
    </row>
    <row r="1812" spans="1:6" ht="16.5">
      <c r="A1812" s="1" t="s">
        <v>236</v>
      </c>
    </row>
    <row r="1813" spans="1:6" ht="15.75">
      <c r="C1813" s="2" t="s">
        <v>593</v>
      </c>
      <c r="D1813" s="2" t="s">
        <v>2</v>
      </c>
      <c r="F1813" s="2" t="s">
        <v>598</v>
      </c>
    </row>
    <row r="1815" spans="1:6" ht="21">
      <c r="A1815" s="1" t="s">
        <v>600</v>
      </c>
    </row>
    <row r="1816" spans="1:6" ht="15.75">
      <c r="C1816" s="2" t="s">
        <v>601</v>
      </c>
      <c r="D1816" s="2" t="s">
        <v>16</v>
      </c>
      <c r="F1816" s="2" t="s">
        <v>302</v>
      </c>
    </row>
    <row r="1817" spans="1:6" ht="15.75">
      <c r="C1817" s="2" t="s">
        <v>601</v>
      </c>
      <c r="D1817" s="2" t="s">
        <v>16</v>
      </c>
      <c r="F1817" s="2" t="s">
        <v>302</v>
      </c>
    </row>
    <row r="1819" spans="1:6" ht="16.5">
      <c r="A1819" s="1" t="s">
        <v>602</v>
      </c>
    </row>
    <row r="1820" spans="1:6" ht="16.5">
      <c r="A1820" s="1" t="s">
        <v>603</v>
      </c>
    </row>
    <row r="1821" spans="1:6" ht="15.75">
      <c r="C1821" s="2" t="s">
        <v>604</v>
      </c>
      <c r="D1821" s="2" t="s">
        <v>16</v>
      </c>
      <c r="F1821" s="2" t="s">
        <v>327</v>
      </c>
    </row>
    <row r="1822" spans="1:6" ht="15.75">
      <c r="C1822" s="2" t="s">
        <v>605</v>
      </c>
      <c r="D1822" s="2" t="s">
        <v>16</v>
      </c>
      <c r="F1822" s="2" t="s">
        <v>329</v>
      </c>
    </row>
    <row r="1824" spans="1:6" ht="21">
      <c r="A1824" s="1" t="s">
        <v>607</v>
      </c>
    </row>
    <row r="1825" spans="1:6" ht="15.75">
      <c r="C1825" s="2" t="s">
        <v>1001</v>
      </c>
      <c r="D1825" s="2" t="s">
        <v>16</v>
      </c>
      <c r="F1825" s="2" t="s">
        <v>21</v>
      </c>
    </row>
    <row r="1826" spans="1:6" ht="15.75">
      <c r="C1826" s="2" t="s">
        <v>267</v>
      </c>
      <c r="D1826" s="2" t="s">
        <v>16</v>
      </c>
      <c r="F1826" s="2" t="s">
        <v>268</v>
      </c>
    </row>
    <row r="1828" spans="1:6" ht="16.5">
      <c r="A1828" s="1" t="s">
        <v>206</v>
      </c>
    </row>
    <row r="1829" spans="1:6" ht="15.75">
      <c r="A1829" s="2"/>
    </row>
    <row r="1830" spans="1:6" ht="15.75">
      <c r="C1830" s="2" t="s">
        <v>1137</v>
      </c>
      <c r="D1830" s="2" t="s">
        <v>16</v>
      </c>
      <c r="F1830" s="2" t="s">
        <v>350</v>
      </c>
    </row>
    <row r="1832" spans="1:6" ht="21">
      <c r="A1832" s="1" t="s">
        <v>611</v>
      </c>
    </row>
    <row r="1833" spans="1:6" ht="15.75">
      <c r="C1833" s="2" t="s">
        <v>612</v>
      </c>
      <c r="D1833" s="2" t="s">
        <v>2</v>
      </c>
      <c r="F1833" s="2" t="s">
        <v>217</v>
      </c>
    </row>
    <row r="1835" spans="1:6" ht="21">
      <c r="A1835" s="1" t="s">
        <v>1002</v>
      </c>
    </row>
    <row r="1836" spans="1:6" ht="15.75">
      <c r="C1836" s="2" t="s">
        <v>1003</v>
      </c>
      <c r="D1836" s="2" t="s">
        <v>2</v>
      </c>
      <c r="F1836" s="2" t="s">
        <v>329</v>
      </c>
    </row>
    <row r="1838" spans="1:6" ht="21">
      <c r="A1838" s="1" t="s">
        <v>1004</v>
      </c>
    </row>
    <row r="1839" spans="1:6" ht="15.75">
      <c r="C1839" s="2" t="s">
        <v>593</v>
      </c>
      <c r="D1839" s="2" t="s">
        <v>2</v>
      </c>
      <c r="F1839" s="2" t="s">
        <v>217</v>
      </c>
    </row>
    <row r="1841" spans="1:6" ht="16.5">
      <c r="A1841" s="1" t="s">
        <v>1084</v>
      </c>
    </row>
    <row r="1842" spans="1:6" ht="16.5">
      <c r="A1842" s="1"/>
    </row>
    <row r="1843" spans="1:6" ht="15.75">
      <c r="A1843" s="2"/>
    </row>
    <row r="1844" spans="1:6" ht="15.75">
      <c r="C1844" s="2" t="s">
        <v>1138</v>
      </c>
      <c r="D1844" s="2" t="s">
        <v>16</v>
      </c>
      <c r="F1844" s="2" t="s">
        <v>182</v>
      </c>
    </row>
    <row r="1846" spans="1:6" ht="21">
      <c r="A1846" s="1" t="s">
        <v>613</v>
      </c>
    </row>
    <row r="1847" spans="1:6" ht="15.75">
      <c r="C1847" s="2" t="s">
        <v>614</v>
      </c>
      <c r="D1847" s="2" t="s">
        <v>16</v>
      </c>
      <c r="F1847" s="2" t="s">
        <v>304</v>
      </c>
    </row>
    <row r="1848" spans="1:6" ht="15.75">
      <c r="C1848" s="2" t="s">
        <v>1005</v>
      </c>
      <c r="D1848" s="2" t="s">
        <v>16</v>
      </c>
      <c r="F1848" s="2" t="s">
        <v>1006</v>
      </c>
    </row>
    <row r="1849" spans="1:6" ht="15.75">
      <c r="C1849" s="2" t="s">
        <v>1007</v>
      </c>
      <c r="D1849" s="2" t="s">
        <v>16</v>
      </c>
      <c r="F1849" s="2" t="s">
        <v>21</v>
      </c>
    </row>
    <row r="1851" spans="1:6" ht="16.5">
      <c r="A1851" s="1" t="s">
        <v>1008</v>
      </c>
    </row>
    <row r="1852" spans="1:6" ht="15.75">
      <c r="C1852" s="2" t="s">
        <v>1009</v>
      </c>
      <c r="D1852" s="2" t="s">
        <v>16</v>
      </c>
      <c r="F1852" s="2" t="s">
        <v>1010</v>
      </c>
    </row>
    <row r="1854" spans="1:6" ht="16.5">
      <c r="A1854" s="1" t="s">
        <v>635</v>
      </c>
    </row>
    <row r="1855" spans="1:6" ht="15.75">
      <c r="C1855" s="2" t="s">
        <v>1011</v>
      </c>
      <c r="D1855" s="2" t="s">
        <v>16</v>
      </c>
      <c r="F1855" s="2" t="s">
        <v>95</v>
      </c>
    </row>
    <row r="1856" spans="1:6" ht="15.75">
      <c r="C1856" s="2" t="s">
        <v>1012</v>
      </c>
      <c r="D1856" s="2" t="s">
        <v>16</v>
      </c>
      <c r="F1856" s="2" t="s">
        <v>357</v>
      </c>
    </row>
    <row r="1857" spans="1:6" ht="15.75">
      <c r="C1857" s="2" t="s">
        <v>489</v>
      </c>
      <c r="D1857" s="2" t="s">
        <v>16</v>
      </c>
      <c r="F1857" s="2" t="s">
        <v>318</v>
      </c>
    </row>
    <row r="1859" spans="1:6" ht="16.5">
      <c r="A1859" s="1" t="s">
        <v>323</v>
      </c>
    </row>
    <row r="1860" spans="1:6" ht="15.75">
      <c r="C1860" s="2" t="s">
        <v>500</v>
      </c>
      <c r="D1860" s="2" t="s">
        <v>16</v>
      </c>
      <c r="F1860" s="2" t="s">
        <v>90</v>
      </c>
    </row>
    <row r="1861" spans="1:6" ht="15.75">
      <c r="C1861" s="2" t="s">
        <v>522</v>
      </c>
      <c r="D1861" s="2" t="s">
        <v>16</v>
      </c>
      <c r="F1861" s="2" t="s">
        <v>378</v>
      </c>
    </row>
    <row r="1862" spans="1:6" ht="15.75">
      <c r="C1862" s="2" t="s">
        <v>522</v>
      </c>
      <c r="D1862" s="2" t="s">
        <v>16</v>
      </c>
      <c r="F1862" s="2" t="s">
        <v>378</v>
      </c>
    </row>
    <row r="1863" spans="1:6" ht="15.75">
      <c r="C1863" s="2" t="s">
        <v>522</v>
      </c>
      <c r="D1863" s="2" t="s">
        <v>16</v>
      </c>
      <c r="F1863" s="2" t="s">
        <v>378</v>
      </c>
    </row>
    <row r="1864" spans="1:6" ht="15.75">
      <c r="C1864" s="2" t="s">
        <v>489</v>
      </c>
      <c r="D1864" s="2" t="s">
        <v>16</v>
      </c>
      <c r="F1864" s="2" t="s">
        <v>62</v>
      </c>
    </row>
    <row r="1865" spans="1:6" ht="15.75">
      <c r="C1865" s="2" t="s">
        <v>489</v>
      </c>
      <c r="D1865" s="2" t="s">
        <v>16</v>
      </c>
      <c r="F1865" s="2" t="s">
        <v>62</v>
      </c>
    </row>
    <row r="1866" spans="1:6" ht="15.75">
      <c r="C1866" s="2" t="s">
        <v>1013</v>
      </c>
      <c r="D1866" s="2" t="s">
        <v>16</v>
      </c>
      <c r="F1866" s="2" t="s">
        <v>143</v>
      </c>
    </row>
    <row r="1868" spans="1:6" ht="16.5">
      <c r="A1868" s="1" t="s">
        <v>548</v>
      </c>
    </row>
    <row r="1869" spans="1:6" ht="15.75">
      <c r="C1869" s="11" t="s">
        <v>1014</v>
      </c>
      <c r="D1869" s="5" t="s">
        <v>16</v>
      </c>
      <c r="F1869" s="11" t="s">
        <v>1015</v>
      </c>
    </row>
    <row r="1871" spans="1:6" ht="16.5">
      <c r="A1871" s="1" t="s">
        <v>1016</v>
      </c>
    </row>
    <row r="1872" spans="1:6" ht="15.75">
      <c r="C1872" s="2" t="s">
        <v>575</v>
      </c>
      <c r="D1872" s="2" t="s">
        <v>16</v>
      </c>
      <c r="F1872" s="2" t="s">
        <v>360</v>
      </c>
    </row>
    <row r="1873" spans="1:6" ht="15.75">
      <c r="C1873" s="2" t="s">
        <v>575</v>
      </c>
      <c r="D1873" s="2" t="s">
        <v>16</v>
      </c>
      <c r="F1873" s="2" t="s">
        <v>360</v>
      </c>
    </row>
    <row r="1875" spans="1:6" ht="16.5">
      <c r="A1875" s="1" t="s">
        <v>724</v>
      </c>
    </row>
    <row r="1876" spans="1:6" ht="15.75">
      <c r="C1876" s="2" t="s">
        <v>1017</v>
      </c>
      <c r="D1876" s="2" t="s">
        <v>16</v>
      </c>
      <c r="F1876" s="2" t="s">
        <v>360</v>
      </c>
    </row>
    <row r="1877" spans="1:6" ht="15.75">
      <c r="C1877" s="2" t="s">
        <v>41</v>
      </c>
      <c r="D1877" s="2" t="s">
        <v>2</v>
      </c>
      <c r="F1877" s="2" t="s">
        <v>284</v>
      </c>
    </row>
    <row r="1878" spans="1:6" ht="15.75">
      <c r="C1878" s="2" t="s">
        <v>1018</v>
      </c>
      <c r="D1878" s="2" t="s">
        <v>2</v>
      </c>
      <c r="F1878" s="2" t="s">
        <v>222</v>
      </c>
    </row>
    <row r="1880" spans="1:6" ht="16.5">
      <c r="A1880" s="1" t="s">
        <v>1019</v>
      </c>
    </row>
    <row r="1881" spans="1:6" ht="15.75">
      <c r="C1881" s="2" t="s">
        <v>1020</v>
      </c>
      <c r="D1881" s="2" t="s">
        <v>16</v>
      </c>
      <c r="F1881" s="2" t="s">
        <v>1021</v>
      </c>
    </row>
    <row r="1883" spans="1:6" ht="16.5">
      <c r="A1883" s="1" t="s">
        <v>1022</v>
      </c>
    </row>
    <row r="1884" spans="1:6" ht="15.75">
      <c r="C1884" s="2" t="s">
        <v>9</v>
      </c>
      <c r="D1884" s="2" t="s">
        <v>2</v>
      </c>
      <c r="F1884" s="2" t="s">
        <v>507</v>
      </c>
    </row>
    <row r="1886" spans="1:6" ht="16.5">
      <c r="A1886" s="1" t="s">
        <v>1023</v>
      </c>
    </row>
    <row r="1887" spans="1:6" ht="15.75">
      <c r="C1887" s="2" t="s">
        <v>1024</v>
      </c>
      <c r="D1887" s="2" t="s">
        <v>16</v>
      </c>
      <c r="F1887" s="2" t="s">
        <v>136</v>
      </c>
    </row>
    <row r="1889" spans="1:6" ht="16.5">
      <c r="A1889" s="1" t="s">
        <v>1025</v>
      </c>
    </row>
    <row r="1890" spans="1:6" ht="15.75">
      <c r="C1890" s="2" t="s">
        <v>1026</v>
      </c>
      <c r="D1890" s="2" t="s">
        <v>2</v>
      </c>
      <c r="F1890" s="2" t="s">
        <v>284</v>
      </c>
    </row>
    <row r="1892" spans="1:6" ht="16.5">
      <c r="A1892" s="1" t="s">
        <v>1027</v>
      </c>
    </row>
    <row r="1893" spans="1:6" ht="15.75">
      <c r="C1893" s="2" t="s">
        <v>1028</v>
      </c>
      <c r="D1893" s="2" t="s">
        <v>16</v>
      </c>
      <c r="F1893" s="2" t="s">
        <v>550</v>
      </c>
    </row>
    <row r="1895" spans="1:6" ht="16.5">
      <c r="A1895" s="1" t="s">
        <v>1029</v>
      </c>
    </row>
    <row r="1896" spans="1:6" ht="15.75">
      <c r="C1896" s="2" t="s">
        <v>692</v>
      </c>
      <c r="D1896" s="2" t="s">
        <v>16</v>
      </c>
      <c r="F1896" s="2" t="s">
        <v>490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Rial</dc:creator>
  <cp:lastModifiedBy>Windows-Benutzer</cp:lastModifiedBy>
  <dcterms:created xsi:type="dcterms:W3CDTF">2018-02-13T14:52:05Z</dcterms:created>
  <dcterms:modified xsi:type="dcterms:W3CDTF">2018-02-24T04:33:03Z</dcterms:modified>
</cp:coreProperties>
</file>